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F159" i="9" l="1"/>
  <c r="F158" i="9"/>
  <c r="F153" i="9" s="1"/>
  <c r="F157" i="9"/>
  <c r="F156" i="9"/>
  <c r="F155" i="9"/>
  <c r="F154" i="9"/>
  <c r="F147" i="9"/>
  <c r="F141" i="9"/>
  <c r="F140" i="9"/>
  <c r="F135" i="9" s="1"/>
  <c r="F139" i="9"/>
  <c r="F138" i="9"/>
  <c r="F137" i="9"/>
  <c r="F136" i="9"/>
  <c r="F123" i="9"/>
  <c r="F122" i="9"/>
  <c r="F121" i="9"/>
  <c r="F117" i="9" s="1"/>
  <c r="F120" i="9"/>
  <c r="F119" i="9"/>
  <c r="F118" i="9"/>
  <c r="F111" i="9"/>
  <c r="F105" i="9"/>
  <c r="F104" i="9"/>
  <c r="F103" i="9"/>
  <c r="F99" i="9" s="1"/>
  <c r="F102" i="9"/>
  <c r="F101" i="9"/>
  <c r="F100" i="9"/>
  <c r="F93" i="9"/>
  <c r="F87" i="9"/>
  <c r="F81" i="9"/>
  <c r="F80" i="9"/>
  <c r="F75" i="9" s="1"/>
  <c r="F79" i="9"/>
  <c r="F78" i="9"/>
  <c r="F77" i="9"/>
  <c r="F76" i="9"/>
  <c r="F69" i="9"/>
  <c r="F68" i="9"/>
  <c r="F67" i="9"/>
  <c r="F63" i="9" s="1"/>
  <c r="F66" i="9"/>
  <c r="F65" i="9"/>
  <c r="F64" i="9"/>
  <c r="F57" i="9"/>
  <c r="F56" i="9"/>
  <c r="F26" i="9" s="1"/>
  <c r="F20" i="9" s="1"/>
  <c r="F54" i="9"/>
  <c r="F53" i="9"/>
  <c r="F51" i="9" s="1"/>
  <c r="F45" i="9"/>
  <c r="F39" i="9"/>
  <c r="F33" i="9"/>
  <c r="F27" i="9"/>
  <c r="F25" i="9"/>
  <c r="F24" i="9"/>
  <c r="F18" i="9" s="1"/>
  <c r="F22" i="9"/>
  <c r="F16" i="9"/>
  <c r="F19" i="9" l="1"/>
  <c r="F23" i="9"/>
  <c r="F17" i="9" s="1"/>
  <c r="F15" i="9" s="1"/>
  <c r="I164" i="9"/>
  <c r="I163" i="9"/>
  <c r="I162" i="9"/>
  <c r="I161" i="9"/>
  <c r="I160" i="9"/>
  <c r="H159" i="9"/>
  <c r="G159" i="9"/>
  <c r="I159" i="9" s="1"/>
  <c r="H158" i="9"/>
  <c r="G158" i="9"/>
  <c r="I158" i="9"/>
  <c r="H157" i="9"/>
  <c r="G157" i="9"/>
  <c r="I157" i="9" s="1"/>
  <c r="H156" i="9"/>
  <c r="G156" i="9"/>
  <c r="I156" i="9"/>
  <c r="H155" i="9"/>
  <c r="G155" i="9"/>
  <c r="G153" i="9" s="1"/>
  <c r="H154" i="9"/>
  <c r="G154" i="9"/>
  <c r="H153" i="9"/>
  <c r="I152" i="9"/>
  <c r="I151" i="9"/>
  <c r="I150" i="9"/>
  <c r="I149" i="9"/>
  <c r="I148" i="9"/>
  <c r="H147" i="9"/>
  <c r="I147" i="9" s="1"/>
  <c r="G147" i="9"/>
  <c r="I146" i="9"/>
  <c r="I145" i="9"/>
  <c r="I144" i="9"/>
  <c r="I143" i="9"/>
  <c r="I142" i="9"/>
  <c r="I141" i="9" s="1"/>
  <c r="H141" i="9"/>
  <c r="G141" i="9"/>
  <c r="H140" i="9"/>
  <c r="G140" i="9"/>
  <c r="I140" i="9"/>
  <c r="I139" i="9"/>
  <c r="H139" i="9"/>
  <c r="G139" i="9"/>
  <c r="H138" i="9"/>
  <c r="G138" i="9"/>
  <c r="I138" i="9"/>
  <c r="I137" i="9"/>
  <c r="H137" i="9"/>
  <c r="G137" i="9"/>
  <c r="H136" i="9"/>
  <c r="H135" i="9" s="1"/>
  <c r="G136" i="9"/>
  <c r="G135" i="9" s="1"/>
  <c r="I134" i="9"/>
  <c r="I133" i="9"/>
  <c r="I131" i="9"/>
  <c r="I129" i="9" s="1"/>
  <c r="I130" i="9"/>
  <c r="I128" i="9"/>
  <c r="I127" i="9"/>
  <c r="I126" i="9"/>
  <c r="I125" i="9"/>
  <c r="I124" i="9"/>
  <c r="H123" i="9"/>
  <c r="G123" i="9"/>
  <c r="H122" i="9"/>
  <c r="G122" i="9"/>
  <c r="I122" i="9"/>
  <c r="H121" i="9"/>
  <c r="G121" i="9"/>
  <c r="I121" i="9" s="1"/>
  <c r="H120" i="9"/>
  <c r="G120" i="9"/>
  <c r="I120" i="9"/>
  <c r="H119" i="9"/>
  <c r="G119" i="9"/>
  <c r="G117" i="9" s="1"/>
  <c r="H118" i="9"/>
  <c r="G118" i="9"/>
  <c r="H117" i="9"/>
  <c r="I116" i="9"/>
  <c r="I115" i="9"/>
  <c r="I113" i="9"/>
  <c r="I112" i="9"/>
  <c r="H111" i="9"/>
  <c r="G111" i="9"/>
  <c r="I110" i="9"/>
  <c r="I109" i="9"/>
  <c r="I107" i="9"/>
  <c r="I106" i="9"/>
  <c r="I105" i="9" s="1"/>
  <c r="H105" i="9"/>
  <c r="G105" i="9"/>
  <c r="H104" i="9"/>
  <c r="G104" i="9"/>
  <c r="I104" i="9"/>
  <c r="H103" i="9"/>
  <c r="G103" i="9"/>
  <c r="G19" i="9" s="1"/>
  <c r="H102" i="9"/>
  <c r="G102" i="9"/>
  <c r="I102" i="9"/>
  <c r="H101" i="9"/>
  <c r="G101" i="9"/>
  <c r="G99" i="9" s="1"/>
  <c r="H100" i="9"/>
  <c r="G100" i="9"/>
  <c r="H99" i="9"/>
  <c r="I98" i="9"/>
  <c r="I97" i="9"/>
  <c r="I96" i="9"/>
  <c r="I95" i="9"/>
  <c r="I94" i="9"/>
  <c r="I93" i="9" s="1"/>
  <c r="H93" i="9"/>
  <c r="G93" i="9"/>
  <c r="I92" i="9"/>
  <c r="I91" i="9"/>
  <c r="I90" i="9"/>
  <c r="I89" i="9"/>
  <c r="I88" i="9"/>
  <c r="I87" i="9" s="1"/>
  <c r="H87" i="9"/>
  <c r="G87" i="9"/>
  <c r="I86" i="9"/>
  <c r="I85" i="9"/>
  <c r="I84" i="9"/>
  <c r="I83" i="9"/>
  <c r="I82" i="9"/>
  <c r="H81" i="9"/>
  <c r="G81" i="9"/>
  <c r="H80" i="9"/>
  <c r="G80" i="9"/>
  <c r="H79" i="9"/>
  <c r="G79" i="9"/>
  <c r="I79" i="9"/>
  <c r="H78" i="9"/>
  <c r="G78" i="9"/>
  <c r="H77" i="9"/>
  <c r="G77" i="9"/>
  <c r="I77" i="9"/>
  <c r="H76" i="9"/>
  <c r="H75" i="9" s="1"/>
  <c r="G76" i="9"/>
  <c r="G75" i="9" s="1"/>
  <c r="I74" i="9"/>
  <c r="I73" i="9"/>
  <c r="I72" i="9"/>
  <c r="I71" i="9"/>
  <c r="I69" i="9" s="1"/>
  <c r="I70" i="9"/>
  <c r="H69" i="9"/>
  <c r="G69" i="9"/>
  <c r="H68" i="9"/>
  <c r="G68" i="9"/>
  <c r="I68" i="9" s="1"/>
  <c r="H67" i="9"/>
  <c r="G67" i="9"/>
  <c r="I67" i="9"/>
  <c r="H66" i="9"/>
  <c r="H54" i="9" s="1"/>
  <c r="H24" i="9" s="1"/>
  <c r="H18" i="9" s="1"/>
  <c r="G66" i="9"/>
  <c r="G54" i="9" s="1"/>
  <c r="G24" i="9" s="1"/>
  <c r="H65" i="9"/>
  <c r="G65" i="9"/>
  <c r="H64" i="9"/>
  <c r="H63" i="9" s="1"/>
  <c r="G64" i="9"/>
  <c r="G16" i="9" s="1"/>
  <c r="I62" i="9"/>
  <c r="I60" i="9"/>
  <c r="I59" i="9"/>
  <c r="I58" i="9"/>
  <c r="H57" i="9"/>
  <c r="G57" i="9"/>
  <c r="H56" i="9"/>
  <c r="G56" i="9"/>
  <c r="G26" i="9" s="1"/>
  <c r="H53" i="9"/>
  <c r="G53" i="9"/>
  <c r="I52" i="9"/>
  <c r="I50" i="9"/>
  <c r="I49" i="9"/>
  <c r="I48" i="9"/>
  <c r="I47" i="9"/>
  <c r="I46" i="9"/>
  <c r="H45" i="9"/>
  <c r="G45" i="9"/>
  <c r="I44" i="9"/>
  <c r="I42" i="9"/>
  <c r="I41" i="9"/>
  <c r="I40" i="9"/>
  <c r="H39" i="9"/>
  <c r="G39" i="9"/>
  <c r="I38" i="9"/>
  <c r="I36" i="9"/>
  <c r="I35" i="9"/>
  <c r="I34" i="9"/>
  <c r="I33" i="9" s="1"/>
  <c r="H33" i="9"/>
  <c r="G33" i="9"/>
  <c r="I31" i="9"/>
  <c r="I30" i="9"/>
  <c r="I29" i="9"/>
  <c r="H27" i="9"/>
  <c r="G27" i="9"/>
  <c r="H26" i="9"/>
  <c r="H20" i="9" s="1"/>
  <c r="H25" i="9"/>
  <c r="G25" i="9"/>
  <c r="I25" i="9"/>
  <c r="H22" i="9"/>
  <c r="I22" i="9" s="1"/>
  <c r="G22" i="9"/>
  <c r="H19" i="9"/>
  <c r="I19" i="9"/>
  <c r="H118" i="8"/>
  <c r="H120" i="8"/>
  <c r="G120" i="8"/>
  <c r="F120" i="8"/>
  <c r="I57" i="9" l="1"/>
  <c r="I123" i="9"/>
  <c r="I27" i="9"/>
  <c r="I81" i="9"/>
  <c r="I45" i="9"/>
  <c r="I39" i="9"/>
  <c r="I111" i="9"/>
  <c r="F21" i="9"/>
  <c r="G20" i="9"/>
  <c r="I26" i="9"/>
  <c r="G18" i="9"/>
  <c r="I24" i="9"/>
  <c r="I16" i="9"/>
  <c r="G51" i="9"/>
  <c r="H51" i="9"/>
  <c r="I20" i="9"/>
  <c r="I18" i="9"/>
  <c r="I54" i="9"/>
  <c r="H16" i="9"/>
  <c r="I56" i="9"/>
  <c r="I64" i="9"/>
  <c r="I66" i="9"/>
  <c r="I101" i="9"/>
  <c r="I103" i="9"/>
  <c r="I119" i="9"/>
  <c r="I155" i="9"/>
  <c r="G23" i="9"/>
  <c r="I76" i="9"/>
  <c r="I78" i="9"/>
  <c r="I80" i="9"/>
  <c r="H23" i="9"/>
  <c r="H17" i="9" s="1"/>
  <c r="G63" i="9"/>
  <c r="I136" i="9"/>
  <c r="I135" i="9" s="1"/>
  <c r="I65" i="9"/>
  <c r="I53" i="9" s="1"/>
  <c r="I100" i="9"/>
  <c r="I118" i="9"/>
  <c r="I154" i="9"/>
  <c r="I153" i="9" s="1"/>
  <c r="E159" i="9"/>
  <c r="E158" i="9"/>
  <c r="E157" i="9"/>
  <c r="E156" i="9"/>
  <c r="E155" i="9"/>
  <c r="E154" i="9"/>
  <c r="E153" i="9"/>
  <c r="E147" i="9"/>
  <c r="E141" i="9"/>
  <c r="E140" i="9"/>
  <c r="E139" i="9"/>
  <c r="E138" i="9"/>
  <c r="E137" i="9"/>
  <c r="E136" i="9"/>
  <c r="E135" i="9"/>
  <c r="E123" i="9"/>
  <c r="E122" i="9"/>
  <c r="E121" i="9"/>
  <c r="E120" i="9"/>
  <c r="E119" i="9"/>
  <c r="E118" i="9"/>
  <c r="E117" i="9" s="1"/>
  <c r="E111" i="9"/>
  <c r="E105" i="9"/>
  <c r="E104" i="9"/>
  <c r="E103" i="9"/>
  <c r="E102" i="9"/>
  <c r="E101" i="9"/>
  <c r="E100" i="9"/>
  <c r="E99" i="9" s="1"/>
  <c r="E93" i="9"/>
  <c r="E87" i="9"/>
  <c r="E81" i="9"/>
  <c r="E80" i="9"/>
  <c r="E79" i="9"/>
  <c r="E78" i="9"/>
  <c r="E77" i="9"/>
  <c r="E76" i="9"/>
  <c r="E75" i="9"/>
  <c r="E69" i="9"/>
  <c r="E68" i="9"/>
  <c r="E67" i="9"/>
  <c r="E66" i="9"/>
  <c r="E65" i="9"/>
  <c r="E63" i="9"/>
  <c r="E57" i="9"/>
  <c r="E56" i="9"/>
  <c r="E26" i="9" s="1"/>
  <c r="E20" i="9" s="1"/>
  <c r="E54" i="9"/>
  <c r="E24" i="9" s="1"/>
  <c r="E18" i="9" s="1"/>
  <c r="E53" i="9"/>
  <c r="E51" i="9" s="1"/>
  <c r="E45" i="9"/>
  <c r="E39" i="9"/>
  <c r="E33" i="9"/>
  <c r="E27" i="9"/>
  <c r="E25" i="9"/>
  <c r="E19" i="9" s="1"/>
  <c r="E23" i="9"/>
  <c r="E22" i="9"/>
  <c r="E17" i="9"/>
  <c r="E16" i="9"/>
  <c r="I63" i="9" l="1"/>
  <c r="I51" i="9"/>
  <c r="I23" i="9"/>
  <c r="I21" i="9" s="1"/>
  <c r="H21" i="9"/>
  <c r="I117" i="9"/>
  <c r="I75" i="9"/>
  <c r="G21" i="9"/>
  <c r="G17" i="9"/>
  <c r="G15" i="9" s="1"/>
  <c r="I99" i="9"/>
  <c r="H15" i="9"/>
  <c r="E15" i="9"/>
  <c r="E21" i="9"/>
  <c r="E27" i="8"/>
  <c r="I17" i="9" l="1"/>
  <c r="I15" i="9"/>
  <c r="E63" i="8"/>
  <c r="E136" i="8" l="1"/>
  <c r="E105" i="8" l="1"/>
  <c r="D159" i="9" l="1"/>
  <c r="D158" i="9"/>
  <c r="D157" i="9"/>
  <c r="D156" i="9"/>
  <c r="D155" i="9"/>
  <c r="D154" i="9"/>
  <c r="D153" i="9"/>
  <c r="D147" i="9"/>
  <c r="D141" i="9"/>
  <c r="D140" i="9"/>
  <c r="D139" i="9"/>
  <c r="D137" i="9"/>
  <c r="D136" i="9"/>
  <c r="D129" i="9"/>
  <c r="D123" i="9"/>
  <c r="D117" i="9" s="1"/>
  <c r="D122" i="9"/>
  <c r="D121" i="9"/>
  <c r="D120" i="9"/>
  <c r="D119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7" i="9"/>
  <c r="D76" i="9"/>
  <c r="D75" i="9"/>
  <c r="D69" i="9"/>
  <c r="D68" i="9"/>
  <c r="D67" i="9"/>
  <c r="D66" i="9"/>
  <c r="D65" i="9"/>
  <c r="D64" i="9"/>
  <c r="D63" i="9"/>
  <c r="D57" i="9"/>
  <c r="D56" i="9"/>
  <c r="D54" i="9"/>
  <c r="D53" i="9"/>
  <c r="D51" i="9"/>
  <c r="D45" i="9"/>
  <c r="D39" i="9"/>
  <c r="D33" i="9"/>
  <c r="D27" i="9"/>
  <c r="D26" i="9"/>
  <c r="D25" i="9"/>
  <c r="D24" i="9"/>
  <c r="D23" i="9"/>
  <c r="D22" i="9"/>
  <c r="D21" i="9"/>
  <c r="D20" i="9"/>
  <c r="D19" i="9"/>
  <c r="D18" i="9"/>
  <c r="D17" i="9"/>
  <c r="D16" i="9"/>
  <c r="D15" i="8"/>
  <c r="H159" i="8"/>
  <c r="H158" i="8"/>
  <c r="H157" i="8"/>
  <c r="H156" i="8"/>
  <c r="H155" i="8"/>
  <c r="H154" i="8"/>
  <c r="H153" i="8"/>
  <c r="H147" i="8"/>
  <c r="H141" i="8"/>
  <c r="H140" i="8"/>
  <c r="H139" i="8"/>
  <c r="H138" i="8"/>
  <c r="H18" i="8" s="1"/>
  <c r="H137" i="8"/>
  <c r="H136" i="8"/>
  <c r="H123" i="8"/>
  <c r="H122" i="8"/>
  <c r="H121" i="8"/>
  <c r="H119" i="8"/>
  <c r="H117" i="8"/>
  <c r="H111" i="8"/>
  <c r="H105" i="8"/>
  <c r="H104" i="8"/>
  <c r="H103" i="8"/>
  <c r="H102" i="8"/>
  <c r="H101" i="8"/>
  <c r="H100" i="8"/>
  <c r="H99" i="8"/>
  <c r="H93" i="8"/>
  <c r="H87" i="8"/>
  <c r="H81" i="8"/>
  <c r="H80" i="8"/>
  <c r="H79" i="8"/>
  <c r="H78" i="8"/>
  <c r="H77" i="8"/>
  <c r="H76" i="8"/>
  <c r="H75" i="8" s="1"/>
  <c r="H69" i="8"/>
  <c r="H68" i="8"/>
  <c r="H67" i="8"/>
  <c r="H19" i="8" s="1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2" i="8"/>
  <c r="H20" i="8"/>
  <c r="G138" i="8"/>
  <c r="G18" i="8" s="1"/>
  <c r="F138" i="8"/>
  <c r="E138" i="8"/>
  <c r="E18" i="8" s="1"/>
  <c r="E78" i="8"/>
  <c r="D64" i="8"/>
  <c r="H135" i="8" l="1"/>
  <c r="H16" i="8"/>
  <c r="D135" i="9"/>
  <c r="D15" i="9" s="1"/>
  <c r="H23" i="8"/>
  <c r="H17" i="8" s="1"/>
  <c r="D159" i="8"/>
  <c r="D158" i="8"/>
  <c r="D157" i="8"/>
  <c r="D156" i="8"/>
  <c r="D155" i="8"/>
  <c r="D154" i="8"/>
  <c r="D153" i="8" s="1"/>
  <c r="D147" i="8"/>
  <c r="D141" i="8"/>
  <c r="D140" i="8"/>
  <c r="D139" i="8"/>
  <c r="D137" i="8"/>
  <c r="D136" i="8"/>
  <c r="D135" i="8"/>
  <c r="D129" i="8"/>
  <c r="D123" i="8"/>
  <c r="D117" i="8" s="1"/>
  <c r="D122" i="8"/>
  <c r="D121" i="8"/>
  <c r="D120" i="8"/>
  <c r="D119" i="8"/>
  <c r="D111" i="8"/>
  <c r="D105" i="8"/>
  <c r="D104" i="8"/>
  <c r="D103" i="8"/>
  <c r="D102" i="8"/>
  <c r="D101" i="8"/>
  <c r="D100" i="8"/>
  <c r="D99" i="8" s="1"/>
  <c r="D93" i="8"/>
  <c r="D87" i="8"/>
  <c r="D81" i="8"/>
  <c r="D80" i="8"/>
  <c r="D79" i="8"/>
  <c r="D77" i="8"/>
  <c r="D76" i="8"/>
  <c r="D75" i="8" s="1"/>
  <c r="D69" i="8"/>
  <c r="D68" i="8"/>
  <c r="D67" i="8"/>
  <c r="D66" i="8"/>
  <c r="D65" i="8"/>
  <c r="D63" i="8"/>
  <c r="D57" i="8"/>
  <c r="D56" i="8"/>
  <c r="D54" i="8"/>
  <c r="D53" i="8"/>
  <c r="D51" i="8" s="1"/>
  <c r="D45" i="8"/>
  <c r="D39" i="8"/>
  <c r="D33" i="8"/>
  <c r="D27" i="8"/>
  <c r="D26" i="8"/>
  <c r="D25" i="8"/>
  <c r="D24" i="8"/>
  <c r="D22" i="8"/>
  <c r="D16" i="8" s="1"/>
  <c r="D20" i="8"/>
  <c r="D18" i="8"/>
  <c r="H15" i="8" l="1"/>
  <c r="H21" i="8"/>
  <c r="D19" i="8"/>
  <c r="D21" i="8"/>
  <c r="D23" i="8"/>
  <c r="D17" i="8" s="1"/>
  <c r="G158" i="8" l="1"/>
  <c r="G157" i="8"/>
  <c r="G156" i="8"/>
  <c r="G155" i="8"/>
  <c r="G154" i="8"/>
  <c r="G153" i="8" s="1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I164" i="8" l="1"/>
  <c r="I163" i="8"/>
  <c r="I162" i="8"/>
  <c r="I161" i="8"/>
  <c r="I160" i="8"/>
  <c r="G159" i="8"/>
  <c r="F159" i="8"/>
  <c r="E159" i="8"/>
  <c r="I157" i="8"/>
  <c r="I156" i="8"/>
  <c r="I154" i="8"/>
  <c r="I152" i="8"/>
  <c r="I151" i="8"/>
  <c r="I150" i="8"/>
  <c r="I149" i="8"/>
  <c r="I148" i="8"/>
  <c r="G147" i="8"/>
  <c r="F147" i="8"/>
  <c r="E147" i="8"/>
  <c r="I146" i="8"/>
  <c r="I145" i="8"/>
  <c r="I144" i="8"/>
  <c r="I143" i="8"/>
  <c r="I142" i="8"/>
  <c r="G141" i="8"/>
  <c r="F141" i="8"/>
  <c r="E141" i="8"/>
  <c r="G140" i="8"/>
  <c r="F140" i="8"/>
  <c r="E140" i="8"/>
  <c r="I140" i="8" s="1"/>
  <c r="G139" i="8"/>
  <c r="F139" i="8"/>
  <c r="E139" i="8"/>
  <c r="I138" i="8"/>
  <c r="G137" i="8"/>
  <c r="F137" i="8"/>
  <c r="E137" i="8"/>
  <c r="G136" i="8"/>
  <c r="F136" i="8"/>
  <c r="I134" i="8"/>
  <c r="I133" i="8"/>
  <c r="I131" i="8"/>
  <c r="I130" i="8"/>
  <c r="I128" i="8"/>
  <c r="I127" i="8"/>
  <c r="I126" i="8"/>
  <c r="I125" i="8"/>
  <c r="I124" i="8"/>
  <c r="G123" i="8"/>
  <c r="F123" i="8"/>
  <c r="E123" i="8"/>
  <c r="G122" i="8"/>
  <c r="F122" i="8"/>
  <c r="E122" i="8"/>
  <c r="I122" i="8" s="1"/>
  <c r="G121" i="8"/>
  <c r="F121" i="8"/>
  <c r="E121" i="8"/>
  <c r="E120" i="8"/>
  <c r="I120" i="8" s="1"/>
  <c r="G119" i="8"/>
  <c r="F119" i="8"/>
  <c r="E119" i="8"/>
  <c r="G118" i="8"/>
  <c r="F118" i="8"/>
  <c r="E118" i="8"/>
  <c r="I116" i="8"/>
  <c r="I115" i="8"/>
  <c r="I113" i="8"/>
  <c r="I112" i="8"/>
  <c r="G111" i="8"/>
  <c r="F111" i="8"/>
  <c r="E111" i="8"/>
  <c r="I110" i="8"/>
  <c r="I109" i="8"/>
  <c r="I107" i="8"/>
  <c r="I106" i="8"/>
  <c r="G105" i="8"/>
  <c r="F105" i="8"/>
  <c r="G104" i="8"/>
  <c r="F104" i="8"/>
  <c r="E104" i="8"/>
  <c r="I104" i="8"/>
  <c r="G103" i="8"/>
  <c r="F103" i="8"/>
  <c r="E103" i="8"/>
  <c r="G102" i="8"/>
  <c r="F102" i="8"/>
  <c r="I102" i="8" s="1"/>
  <c r="E102" i="8"/>
  <c r="G101" i="8"/>
  <c r="F101" i="8"/>
  <c r="E101" i="8"/>
  <c r="G100" i="8"/>
  <c r="F100" i="8"/>
  <c r="E100" i="8"/>
  <c r="E99" i="8" s="1"/>
  <c r="I98" i="8"/>
  <c r="I97" i="8"/>
  <c r="I96" i="8"/>
  <c r="I95" i="8"/>
  <c r="I94" i="8"/>
  <c r="G93" i="8"/>
  <c r="F93" i="8"/>
  <c r="E93" i="8"/>
  <c r="I92" i="8"/>
  <c r="I91" i="8"/>
  <c r="I90" i="8"/>
  <c r="I89" i="8"/>
  <c r="I88" i="8"/>
  <c r="G87" i="8"/>
  <c r="F87" i="8"/>
  <c r="E87" i="8"/>
  <c r="I86" i="8"/>
  <c r="I85" i="8"/>
  <c r="I84" i="8"/>
  <c r="I83" i="8"/>
  <c r="I82" i="8"/>
  <c r="I81" i="8" s="1"/>
  <c r="G81" i="8"/>
  <c r="F81" i="8"/>
  <c r="E81" i="8"/>
  <c r="G80" i="8"/>
  <c r="F80" i="8"/>
  <c r="E80" i="8"/>
  <c r="G79" i="8"/>
  <c r="F79" i="8"/>
  <c r="E79" i="8"/>
  <c r="G78" i="8"/>
  <c r="F78" i="8"/>
  <c r="G77" i="8"/>
  <c r="F77" i="8"/>
  <c r="E77" i="8"/>
  <c r="G76" i="8"/>
  <c r="F76" i="8"/>
  <c r="E76" i="8"/>
  <c r="E75" i="8" s="1"/>
  <c r="I74" i="8"/>
  <c r="I73" i="8"/>
  <c r="I72" i="8"/>
  <c r="I71" i="8"/>
  <c r="I70" i="8"/>
  <c r="G69" i="8"/>
  <c r="F69" i="8"/>
  <c r="E69" i="8"/>
  <c r="G68" i="8"/>
  <c r="G56" i="8" s="1"/>
  <c r="G26" i="8" s="1"/>
  <c r="F68" i="8"/>
  <c r="F56" i="8" s="1"/>
  <c r="F26" i="8" s="1"/>
  <c r="E68" i="8"/>
  <c r="G67" i="8"/>
  <c r="F67" i="8"/>
  <c r="E67" i="8"/>
  <c r="G66" i="8"/>
  <c r="F66" i="8"/>
  <c r="E66" i="8"/>
  <c r="G65" i="8"/>
  <c r="F65" i="8"/>
  <c r="E65" i="8"/>
  <c r="G64" i="8"/>
  <c r="F64" i="8"/>
  <c r="G63" i="8"/>
  <c r="I62" i="8"/>
  <c r="I60" i="8"/>
  <c r="I59" i="8"/>
  <c r="I58" i="8"/>
  <c r="G57" i="8"/>
  <c r="F57" i="8"/>
  <c r="E57" i="8"/>
  <c r="E56" i="8"/>
  <c r="E26" i="8" s="1"/>
  <c r="G54" i="8"/>
  <c r="F54" i="8"/>
  <c r="E54" i="8"/>
  <c r="G53" i="8"/>
  <c r="F53" i="8"/>
  <c r="E53" i="8"/>
  <c r="I52" i="8"/>
  <c r="E51" i="8"/>
  <c r="I50" i="8"/>
  <c r="I49" i="8"/>
  <c r="I48" i="8"/>
  <c r="I47" i="8"/>
  <c r="I46" i="8"/>
  <c r="G45" i="8"/>
  <c r="F45" i="8"/>
  <c r="E45" i="8"/>
  <c r="I44" i="8"/>
  <c r="I42" i="8"/>
  <c r="I41" i="8"/>
  <c r="I40" i="8"/>
  <c r="G39" i="8"/>
  <c r="F39" i="8"/>
  <c r="E39" i="8"/>
  <c r="I38" i="8"/>
  <c r="I36" i="8"/>
  <c r="I35" i="8"/>
  <c r="I34" i="8"/>
  <c r="G33" i="8"/>
  <c r="F33" i="8"/>
  <c r="E33" i="8"/>
  <c r="I31" i="8"/>
  <c r="I30" i="8"/>
  <c r="I29" i="8"/>
  <c r="G27" i="8"/>
  <c r="F27" i="8"/>
  <c r="G25" i="8"/>
  <c r="F25" i="8"/>
  <c r="E25" i="8"/>
  <c r="G24" i="8"/>
  <c r="F24" i="8"/>
  <c r="E24" i="8"/>
  <c r="G23" i="8"/>
  <c r="F23" i="8"/>
  <c r="E23" i="8"/>
  <c r="G22" i="8"/>
  <c r="F22" i="8"/>
  <c r="E22" i="8"/>
  <c r="F19" i="8"/>
  <c r="F99" i="8" l="1"/>
  <c r="F18" i="8"/>
  <c r="F75" i="8"/>
  <c r="F117" i="8"/>
  <c r="F16" i="8"/>
  <c r="I159" i="8"/>
  <c r="I147" i="8"/>
  <c r="F135" i="8"/>
  <c r="I118" i="8"/>
  <c r="I100" i="8"/>
  <c r="G99" i="8"/>
  <c r="G16" i="8"/>
  <c r="G75" i="8"/>
  <c r="G21" i="8"/>
  <c r="I39" i="8"/>
  <c r="I105" i="8"/>
  <c r="I137" i="8"/>
  <c r="I27" i="8"/>
  <c r="E21" i="8"/>
  <c r="I22" i="8"/>
  <c r="F21" i="8"/>
  <c r="G51" i="8"/>
  <c r="I54" i="8"/>
  <c r="I64" i="8"/>
  <c r="I63" i="8" s="1"/>
  <c r="F63" i="8"/>
  <c r="I66" i="8"/>
  <c r="I68" i="8"/>
  <c r="F20" i="8"/>
  <c r="I69" i="8"/>
  <c r="I93" i="8"/>
  <c r="I123" i="8"/>
  <c r="I129" i="8"/>
  <c r="I141" i="8"/>
  <c r="I24" i="8"/>
  <c r="E17" i="8"/>
  <c r="G17" i="8"/>
  <c r="E19" i="8"/>
  <c r="G19" i="8"/>
  <c r="F17" i="8"/>
  <c r="I23" i="8"/>
  <c r="I25" i="8"/>
  <c r="I33" i="8"/>
  <c r="I45" i="8"/>
  <c r="F51" i="8"/>
  <c r="I57" i="8"/>
  <c r="I65" i="8"/>
  <c r="I53" i="8" s="1"/>
  <c r="I67" i="8"/>
  <c r="E16" i="8"/>
  <c r="E20" i="8"/>
  <c r="G20" i="8"/>
  <c r="I87" i="8"/>
  <c r="I101" i="8"/>
  <c r="I103" i="8"/>
  <c r="I111" i="8"/>
  <c r="I119" i="8"/>
  <c r="E117" i="8"/>
  <c r="G117" i="8"/>
  <c r="I136" i="8"/>
  <c r="E135" i="8"/>
  <c r="G135" i="8"/>
  <c r="I155" i="8"/>
  <c r="I158" i="8"/>
  <c r="I76" i="8"/>
  <c r="I77" i="8"/>
  <c r="I78" i="8"/>
  <c r="I79" i="8"/>
  <c r="I80" i="8"/>
  <c r="I121" i="8"/>
  <c r="I139" i="8"/>
  <c r="I117" i="8" l="1"/>
  <c r="G15" i="8"/>
  <c r="F15" i="8"/>
  <c r="I16" i="8"/>
  <c r="I19" i="8"/>
  <c r="I135" i="8"/>
  <c r="I17" i="8"/>
  <c r="I99" i="8"/>
  <c r="E15" i="8"/>
  <c r="I153" i="8"/>
  <c r="I56" i="8"/>
  <c r="I51" i="8" s="1"/>
  <c r="I18" i="8"/>
  <c r="I75" i="8"/>
  <c r="I26" i="8" l="1"/>
  <c r="I21" i="8" s="1"/>
  <c r="I20" i="8" l="1"/>
  <c r="I15" i="8"/>
</calcChain>
</file>

<file path=xl/sharedStrings.xml><?xml version="1.0" encoding="utf-8"?>
<sst xmlns="http://schemas.openxmlformats.org/spreadsheetml/2006/main" count="670" uniqueCount="225">
  <si>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</si>
  <si>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</si>
  <si>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</si>
  <si>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</si>
  <si>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</si>
  <si>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</si>
  <si>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</si>
  <si>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</si>
  <si>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</si>
  <si>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</si>
  <si>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</si>
  <si>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</si>
  <si>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</si>
  <si>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</si>
  <si>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</si>
  <si>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</si>
  <si>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</si>
  <si>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</si>
  <si>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</si>
  <si>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</si>
  <si>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</si>
  <si>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</si>
  <si>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</si>
  <si>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</si>
  <si>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</si>
  <si>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</si>
  <si>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</si>
  <si>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</si>
  <si>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</si>
  <si>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</si>
  <si>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</si>
  <si>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</si>
  <si>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</si>
  <si>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</si>
  <si>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</si>
  <si>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</si>
  <si>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1.1.  Строку «Ресурсное обеспечение муниципальной программы» паспорта Программы изложить в следующей редакции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</si>
  <si>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</si>
  <si>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</si>
  <si>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</si>
  <si>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</si>
  <si>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</si>
  <si>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</si>
  <si>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</si>
  <si>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</si>
  <si>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>2.Опубликовать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 - телекоммукационной сети " Интернет".</t>
  </si>
  <si>
    <t xml:space="preserve">сельского поселения                                                                                                                           В. Н. Кучеров 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</si>
  <si>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сельских поселений на 2021-2025 гг":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</si>
  <si>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</si>
  <si>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</si>
  <si>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</si>
  <si>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</si>
  <si>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</si>
  <si>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</si>
  <si>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</si>
  <si>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</si>
  <si>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</si>
  <si>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</si>
  <si>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</si>
  <si>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</si>
  <si>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</si>
  <si>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</si>
  <si>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</si>
  <si>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</si>
  <si>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</si>
  <si>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</si>
  <si>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</si>
  <si>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</si>
  <si>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</si>
  <si>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</si>
  <si>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</si>
  <si>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2021 год – 137,3 тыс. руб.;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</si>
  <si>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</si>
  <si>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</si>
  <si>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</si>
  <si>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</si>
  <si>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</si>
  <si>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</si>
  <si>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</si>
  <si>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</si>
  <si>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</si>
  <si>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</si>
  <si>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</si>
  <si>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</si>
  <si>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</si>
  <si>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</si>
  <si>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</si>
  <si>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</si>
  <si>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</si>
  <si>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</si>
  <si>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</si>
  <si>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</si>
  <si>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</si>
  <si>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</si>
  <si>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</si>
  <si>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</si>
  <si>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</si>
  <si>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</si>
  <si>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</si>
  <si>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</si>
  <si>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</si>
  <si>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</si>
  <si>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</si>
  <si>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</si>
  <si>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</si>
  <si>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3150,1 тыс. руб.;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</si>
  <si>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</si>
  <si>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</si>
  <si>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498,6 тыс.руб.</t>
  </si>
  <si>
    <t>Прогнозное обеспечение</t>
  </si>
  <si>
    <t>2021 год –583,2 тыс. руб.;</t>
  </si>
  <si>
    <t>2021 год  -6810,4 тыс. руб.;</t>
  </si>
  <si>
    <t>2021год –14007,3 тыс. руб.;</t>
  </si>
  <si>
    <t>2021 год – 13059,5 тыс. руб.;</t>
  </si>
  <si>
    <t>2021 год – 9,7 тыс. руб.;</t>
  </si>
  <si>
    <t>2021 год –0,0 тыс. руб.;</t>
  </si>
  <si>
    <t>2021 год –184,5 тыс. руб.;</t>
  </si>
  <si>
    <t>2021 год – 130,6 тыс. руб.;</t>
  </si>
  <si>
    <t>2021 год  –4626,4 тыс. руб.;</t>
  </si>
  <si>
    <t>Прогнозный объем финасирования за счет средств районного бюджета состовляет : 84,6</t>
  </si>
  <si>
    <t>2021 год – 84,6тыс. руб.;</t>
  </si>
  <si>
    <t>Объем финансирования за счет средств районого бюджета  составляет 583,2 тыс. руб., в том числе:</t>
  </si>
  <si>
    <t>2022 год – 433,6 тыс. руб.;</t>
  </si>
  <si>
    <t>2024 год - 400,7 тыс. руб.;</t>
  </si>
  <si>
    <t>2025 год 400,7тыс. руб.</t>
  </si>
  <si>
    <t>2022 год  -251,0тыс. руб.;</t>
  </si>
  <si>
    <t>2022 год – 59,4 тыс. руб.;</t>
  </si>
  <si>
    <t>2022 год – 122,5 тыс. руб.;</t>
  </si>
  <si>
    <t>2024 год – 400,0 тыс. руб.;</t>
  </si>
  <si>
    <t>2022 год – 2,5 тыс. руб.;</t>
  </si>
  <si>
    <t>2021 год -7913,1тыс. руб.</t>
  </si>
  <si>
    <t>2021 год – 11116,9 тыс. руб.;</t>
  </si>
  <si>
    <t>2021 год – 1016,3 тыс. руб.;</t>
  </si>
  <si>
    <t>2022 год – 27,2 тыс. руб.;</t>
  </si>
  <si>
    <t>2022 год – 154,7 тыс. руб.;</t>
  </si>
  <si>
    <t>2022 год - 151,6 тыс. руб.;</t>
  </si>
  <si>
    <t>2022 год – 151,6 тыс. руб.;</t>
  </si>
  <si>
    <t>2022 год  - 1505,9 тыс. руб.;</t>
  </si>
  <si>
    <t xml:space="preserve"> Глава Мугунского</t>
  </si>
  <si>
    <t>В.Н.Кучеров</t>
  </si>
  <si>
    <t>2022 год  - 1791,6 тыс. руб.;</t>
  </si>
  <si>
    <t>2022 год – 248,1 тыс. руб.;</t>
  </si>
  <si>
    <t>7276,5, тыс. руб.;</t>
  </si>
  <si>
    <t>2022 год  - 8,3 тыс. руб.;</t>
  </si>
  <si>
    <t>Предполагаемый общий объем финансирования муниципальной программы составляет 46,8тыс. руб., в том числе:</t>
  </si>
  <si>
    <t>Объем финансирования за счет средств бюджета Мугунского сельского поселения составляет 46,8тыс. руб., в том числе:</t>
  </si>
  <si>
    <t>2022 год –16722,5 тыс. руб.;</t>
  </si>
  <si>
    <t>2022 год – 16187,00 тыс. руб.;</t>
  </si>
  <si>
    <t>2022 год -9628,7  тыс. руб.</t>
  </si>
  <si>
    <t>2022 год – 9476,4 тыс. руб.;</t>
  </si>
  <si>
    <t>2022 год – 4943,6 тыс. руб.;</t>
  </si>
  <si>
    <t>Предполагаемый общий объем финансирования муниципальной программы составляет  68256,7 тыс. руб., в том числе:</t>
  </si>
  <si>
    <t>2023 год –14088,0 тыс. руб.;</t>
  </si>
  <si>
    <t>2024 год –11765,2 тыс. руб.</t>
  </si>
  <si>
    <t xml:space="preserve">2025 год -11623,7тыс. руб. </t>
  </si>
  <si>
    <t>Объем финансирования за счет средств бюджета Мугунского сельского поселения составляет 64945,9 тыс. руб., в том числе:</t>
  </si>
  <si>
    <t>2023 год – 13482,4. руб.;</t>
  </si>
  <si>
    <t>2024 год –11182,5 тыс. руб.</t>
  </si>
  <si>
    <t>2025год –11034,2 тыс. руб.</t>
  </si>
  <si>
    <t>Прогнозный объем финансирования за счет средств областного бюджета составляет 1900,3 тыс. руб., в том числе:</t>
  </si>
  <si>
    <t>2023 год – 431,9тыс. руб.;</t>
  </si>
  <si>
    <t>Прогнозный объем финансирования за счет средств федерального бюджета составляет 833,4 тыс. руб., в том числе:</t>
  </si>
  <si>
    <t>2023год – 173,7 тыс. руб.;</t>
  </si>
  <si>
    <t>2024 год –182,0 тыс. руб.;</t>
  </si>
  <si>
    <t>2025год – 188,8 тыс. руб.</t>
  </si>
  <si>
    <t xml:space="preserve">Предполагаемый общий объем финансирования муниципальной программы составляет 39103,0 тыс. руб., в том числе: </t>
  </si>
  <si>
    <t>2023 год -7636,4 тыс. руб.</t>
  </si>
  <si>
    <t>2024 год -7172,7тыс. руб.</t>
  </si>
  <si>
    <t>2025 год –6752,1 тыс. руб.</t>
  </si>
  <si>
    <t>Объем финансирования за счет средств бюджета Мугунского сельского поселения составляет 37767,5 руб., в том числе:</t>
  </si>
  <si>
    <t>2023 год – 7462,0 тыс. руб.;</t>
  </si>
  <si>
    <t>2024 год – 6990,0 тыс. руб.;</t>
  </si>
  <si>
    <t>2025 год – 6562,6 тыс. руб.</t>
  </si>
  <si>
    <t>Прогнозный объем финансирования за счет средств федерального бюджета составляет833,5 тыс. руб., в том числе:</t>
  </si>
  <si>
    <t>2023год –173,7 тыс. руб.;</t>
  </si>
  <si>
    <t>2025 год – 188,8 тыс. руб.</t>
  </si>
  <si>
    <t>Предполагаемый общий объем финансирования муниципальной программы составляет 8109,4 тыс. руб,в том числе:</t>
  </si>
  <si>
    <t>2023 год – 1700,4 тыс. руб.;</t>
  </si>
  <si>
    <t>2024 год –1711,2 тыс. руб.;</t>
  </si>
  <si>
    <t>2025 год – 1789,3 тыс. руб.</t>
  </si>
  <si>
    <t>Объем финансирования за счет средств бюджета Мугунского сельского поселения составляет 7629,1 тыс. руб, в том числе</t>
  </si>
  <si>
    <t>2023 год – 1571,7 тыс. руб.;</t>
  </si>
  <si>
    <t>2024 год – 1711,2 тыс. руб.;</t>
  </si>
  <si>
    <t>2025 год – 1789,3тыс. руб.</t>
  </si>
  <si>
    <t>Прогнозный объем финансирования за счет средств областного бюджета составляет 480,3 тыс. руб., в том числе:</t>
  </si>
  <si>
    <t>2023 год –128,7тыс. руб.;</t>
  </si>
  <si>
    <t>2024 год – 30,0тыс. руб.;</t>
  </si>
  <si>
    <t>2025 год –30,0 тыс. руб.</t>
  </si>
  <si>
    <t>Объем финансирования за счет средств бюджета Мугунского сельского поселения составляет 117,2 тыс. руб., в том числе:</t>
  </si>
  <si>
    <t>2023 год –30,0тыс. руб.;</t>
  </si>
  <si>
    <t>2024 год – 30,0 тыс. руб.;</t>
  </si>
  <si>
    <t>2025 год – 30,0 тыс. руб.</t>
  </si>
  <si>
    <t>Предполагаемый общий объем финансирования муниципальной программы составляет  1792,5 тыс. руб., в том числе:</t>
  </si>
  <si>
    <t>2023 год – 220,5 тыс. руб.;</t>
  </si>
  <si>
    <t>2024 год – 564,6 тыс. руб.;</t>
  </si>
  <si>
    <t>2025 год – 568,7 тыс. руб.</t>
  </si>
  <si>
    <t>Объем финансирования за счет средств бюджета Мугунского сельского поселения составляет 813,7 тыс. руб., в том числе:</t>
  </si>
  <si>
    <t>2023 год – 161,1 тыс. руб.;</t>
  </si>
  <si>
    <t>2024 год – 164,6 тыс. руб.;</t>
  </si>
  <si>
    <t>2025 год – 168,7 тыс. руб.</t>
  </si>
  <si>
    <t>Прогнозный объем финансирования за счет средств областного бюджета составляет 978,8 тыс. руб., в том числе:</t>
  </si>
  <si>
    <t>2023 год – 59,4 тыс. руб.;</t>
  </si>
  <si>
    <t>2025 год – 400,0 тыс. руб.</t>
  </si>
  <si>
    <t>Предполагаемый общий объем финансирования муниципальной программы составляет 19088,4 тыс. руб., в том числе:</t>
  </si>
  <si>
    <t>2023 год –4490,1тыс. руб.;</t>
  </si>
  <si>
    <t>2024 год – 2276,1 тыс. руб.;</t>
  </si>
  <si>
    <t>2025 год – 2473,0тыс. руб.</t>
  </si>
  <si>
    <t>Объем финансирования за счет средств бюджета Мугунского сельского поселения составляет 18566,1  тыс. руб., в том числе:</t>
  </si>
  <si>
    <t>2023 год –4247,0тыс. руб.;</t>
  </si>
  <si>
    <t>2025 год – 2473,0 тыс. руб.</t>
  </si>
  <si>
    <t>Прогнозный объем финансирования за счет средств областного бюджета составляет 437,7тыс. руб., в том числе:</t>
  </si>
  <si>
    <t>2023 год – 243,1 тыс. руб.;</t>
  </si>
  <si>
    <t>2025 год –0,0 тыс. руб.</t>
  </si>
  <si>
    <t>Предполагаемый общий объем финансирования муниципальной программы составляет  5,5 тыс. руб., в том числе:</t>
  </si>
  <si>
    <t>2023 год – 1,1 тыс. руб.;</t>
  </si>
  <si>
    <t>2024 год – 1,1 тыс. руб.;</t>
  </si>
  <si>
    <t>2025 год – 1,1 тыс. руб.</t>
  </si>
  <si>
    <t>Объем финансирования за счет средств бюджета Мугунского сельского поселения составляет 5,5 тыс. руб., в том числе:</t>
  </si>
  <si>
    <t xml:space="preserve"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30А, 26.10.2021 г. № 34А, 25.11.2021 № 36А, 23.12.2021г. № 38А, 10.01.2022 г. № 1А, 25.01.2022г. № 1Б,  №4а от 09.03.2022 г.. №8А от 23.03.2022 г.,  № 11А от 08.04.2022 г., 13.07.2022 г. № 17, 08.08.2022 г. № 18А, 22.08.2022 № 23А, 25.10.2022 г. № 27А, 25.11.2022 г. №29А, 09.12.2022 г. № 36А,  25.12.2022г. № 37А, 09.01.2023 №1А) 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</si>
  <si>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30А, 26.10.2021 г. № 34А, 25.11.2021 № 36А, 23.12.2021г. № 38А, 10.01.2022 г. № 1А, 25.01.2022 г. № 1Б, от 23.03.2022 г. № 8А, № 11А от 08.04.2022 г.13.08.2022 г. № 17, 08.08.2022 г. № 18А, 22.08.2022 г № 23А, 25.10.2022 г. № 27А, 25.11.2022 г. №29А, 09.12.2023 г. № 36А, 25.12.2022 г. № 37А, 09.01.2023 №7А)   (далее - Программа) следующие изменения:</t>
  </si>
  <si>
    <t xml:space="preserve">             08.03.2023 г.                                                                                          № 7А</t>
  </si>
  <si>
    <t>2023 год –766,0 тыс. руб.;</t>
  </si>
  <si>
    <t>Предполагаемый общий объем финансирования муниципальной программы составляет 854,0  тыс. руб., в том числе:</t>
  </si>
  <si>
    <t>2023 год – 736,8 тыс. руб.;</t>
  </si>
  <si>
    <t>Прогнозный объем финансирования за счет средств областного бюджета составляет 736,8 тыс. руб.,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</si>
</sst>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5" fontId="4" fillId="4" borderId="1" xfId="1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8" xfId="0" applyFont="1" applyBorder="1" applyAlignment="1"/>
    <xf numFmtId="0" fontId="0" fillId="0" borderId="0" xfId="0" applyAlignment="1"/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99"/>
  <sheetViews>
    <sheetView tabSelected="1" workbookViewId="0">
      <selection activeCell="C207" sqref="C207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115"/>
      <c r="B1" s="116"/>
      <c r="C1" s="116"/>
      <c r="D1" s="116"/>
      <c r="E1" s="116"/>
      <c r="F1" s="116"/>
      <c r="G1" s="116"/>
    </row>
    <row r="2" spans="1:16" ht="34.5" customHeight="1" x14ac:dyDescent="0.3">
      <c r="A2" s="76" t="s">
        <v>20</v>
      </c>
      <c r="B2" s="76"/>
      <c r="C2" s="76"/>
      <c r="D2" s="76"/>
      <c r="E2" s="76"/>
      <c r="F2" s="76"/>
      <c r="G2" s="76"/>
      <c r="H2" s="42"/>
      <c r="I2" s="42"/>
      <c r="J2" s="42"/>
      <c r="K2" s="42"/>
      <c r="L2" s="17"/>
      <c r="M2" s="17"/>
      <c r="N2" s="17"/>
      <c r="O2" s="17"/>
      <c r="P2" s="17"/>
    </row>
    <row r="3" spans="1:16" ht="15.6" x14ac:dyDescent="0.3">
      <c r="A3" s="77" t="s">
        <v>21</v>
      </c>
      <c r="B3" s="77"/>
      <c r="C3" s="77"/>
      <c r="D3" s="77"/>
      <c r="E3" s="77"/>
      <c r="F3" s="77"/>
      <c r="G3" s="77"/>
      <c r="H3" s="42"/>
      <c r="I3" s="42"/>
      <c r="J3" s="42"/>
      <c r="K3" s="42"/>
      <c r="L3" s="17"/>
      <c r="M3" s="17"/>
      <c r="N3" s="17"/>
      <c r="O3" s="17"/>
      <c r="P3" s="17"/>
    </row>
    <row r="4" spans="1:16" ht="15.6" x14ac:dyDescent="0.3">
      <c r="A4" s="77" t="s">
        <v>22</v>
      </c>
      <c r="B4" s="77"/>
      <c r="C4" s="77"/>
      <c r="D4" s="77"/>
      <c r="E4" s="77"/>
      <c r="F4" s="77"/>
      <c r="G4" s="77"/>
      <c r="H4" s="42"/>
      <c r="I4" s="42"/>
      <c r="J4" s="42"/>
      <c r="K4" s="42"/>
      <c r="L4" s="17"/>
      <c r="M4" s="17"/>
      <c r="N4" s="17"/>
      <c r="O4" s="17"/>
      <c r="P4" s="17"/>
    </row>
    <row r="5" spans="1:16" ht="15.6" x14ac:dyDescent="0.3">
      <c r="A5" s="77" t="s">
        <v>23</v>
      </c>
      <c r="B5" s="77"/>
      <c r="C5" s="77"/>
      <c r="D5" s="77"/>
      <c r="E5" s="77"/>
      <c r="F5" s="77"/>
      <c r="G5" s="77"/>
      <c r="H5" s="42"/>
      <c r="I5" s="42"/>
      <c r="J5" s="42"/>
      <c r="K5" s="42"/>
      <c r="L5" s="17"/>
      <c r="M5" s="17"/>
      <c r="N5" s="17"/>
      <c r="O5" s="17"/>
      <c r="P5" s="17"/>
    </row>
    <row r="6" spans="1:16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17"/>
      <c r="M6" s="17"/>
      <c r="N6" s="17"/>
      <c r="O6" s="17"/>
      <c r="P6" s="17"/>
    </row>
    <row r="7" spans="1:16" ht="15.6" x14ac:dyDescent="0.3">
      <c r="A7" s="77" t="s">
        <v>24</v>
      </c>
      <c r="B7" s="77"/>
      <c r="C7" s="77"/>
      <c r="D7" s="77"/>
      <c r="E7" s="77"/>
      <c r="F7" s="77"/>
      <c r="G7" s="77"/>
      <c r="H7" s="42"/>
      <c r="I7" s="42"/>
      <c r="J7" s="42"/>
      <c r="K7" s="42"/>
      <c r="L7" s="17"/>
      <c r="M7" s="17"/>
      <c r="N7" s="17"/>
      <c r="O7" s="17"/>
      <c r="P7" s="17"/>
    </row>
    <row r="8" spans="1:16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7"/>
      <c r="M8" s="17"/>
      <c r="N8" s="17"/>
      <c r="O8" s="17"/>
      <c r="P8" s="17"/>
    </row>
    <row r="9" spans="1:16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17"/>
      <c r="M9" s="17"/>
      <c r="N9" s="17"/>
      <c r="O9" s="17"/>
      <c r="P9" s="17"/>
    </row>
    <row r="10" spans="1:16" x14ac:dyDescent="0.3">
      <c r="A10" s="78" t="s">
        <v>220</v>
      </c>
      <c r="B10" s="78"/>
      <c r="C10" s="78"/>
      <c r="D10" s="78"/>
      <c r="E10" s="78"/>
      <c r="F10" s="78"/>
      <c r="G10" s="78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79" t="s">
        <v>92</v>
      </c>
      <c r="B11" s="79"/>
      <c r="C11" s="79"/>
      <c r="D11" s="79"/>
      <c r="E11" s="79"/>
      <c r="F11" s="79"/>
      <c r="G11" s="79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08.8" customHeight="1" x14ac:dyDescent="0.3">
      <c r="A13" s="86" t="s">
        <v>218</v>
      </c>
      <c r="B13" s="86"/>
      <c r="C13" s="8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123" t="s">
        <v>35</v>
      </c>
      <c r="B50" s="123"/>
      <c r="C50" s="123"/>
      <c r="D50" s="123"/>
      <c r="E50" s="123"/>
      <c r="F50" s="123"/>
      <c r="G50" s="123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114" t="s">
        <v>25</v>
      </c>
      <c r="B55" s="114"/>
      <c r="C55" s="114"/>
      <c r="D55" s="114"/>
      <c r="E55" s="114"/>
      <c r="F55" s="114"/>
      <c r="G55" s="114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3">
      <c r="A57" s="86" t="s">
        <v>219</v>
      </c>
      <c r="B57" s="86"/>
      <c r="C57" s="86"/>
      <c r="D57" s="86"/>
      <c r="E57" s="86"/>
      <c r="F57" s="86"/>
      <c r="G57" s="86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86" t="s">
        <v>36</v>
      </c>
      <c r="B58" s="86"/>
      <c r="C58" s="86"/>
      <c r="D58" s="86"/>
      <c r="E58" s="86"/>
      <c r="F58" s="86"/>
      <c r="G58" s="86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351.75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73" t="s">
        <v>26</v>
      </c>
      <c r="B60" s="120" t="s">
        <v>151</v>
      </c>
      <c r="C60" s="121"/>
      <c r="D60" s="121"/>
      <c r="E60" s="121"/>
      <c r="F60" s="121"/>
      <c r="G60" s="122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74"/>
      <c r="B61" s="108" t="s">
        <v>112</v>
      </c>
      <c r="C61" s="109"/>
      <c r="D61" s="109"/>
      <c r="E61" s="109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74"/>
      <c r="B62" s="108" t="s">
        <v>146</v>
      </c>
      <c r="C62" s="109"/>
      <c r="D62" s="109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74"/>
      <c r="B63" s="108" t="s">
        <v>152</v>
      </c>
      <c r="C63" s="109"/>
      <c r="D63" s="109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74"/>
      <c r="B64" s="108" t="s">
        <v>153</v>
      </c>
      <c r="C64" s="109"/>
      <c r="D64" s="109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74"/>
      <c r="B65" s="108" t="s">
        <v>154</v>
      </c>
      <c r="C65" s="109"/>
      <c r="D65" s="109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74"/>
      <c r="B66" s="93" t="s">
        <v>155</v>
      </c>
      <c r="C66" s="94"/>
      <c r="D66" s="94"/>
      <c r="E66" s="94"/>
      <c r="F66" s="94"/>
      <c r="G66" s="95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74"/>
      <c r="B67" s="27" t="s">
        <v>113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74"/>
      <c r="B68" s="27" t="s">
        <v>147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74"/>
      <c r="B69" s="27" t="s">
        <v>156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74"/>
      <c r="B70" s="27" t="s">
        <v>157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74"/>
      <c r="B71" s="27" t="s">
        <v>158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74"/>
      <c r="B72" s="117" t="s">
        <v>121</v>
      </c>
      <c r="C72" s="118"/>
      <c r="D72" s="118"/>
      <c r="E72" s="118"/>
      <c r="F72" s="118"/>
      <c r="G72" s="119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74"/>
      <c r="B73" s="117"/>
      <c r="C73" s="118"/>
      <c r="D73" s="118"/>
      <c r="E73" s="118"/>
      <c r="F73" s="118"/>
      <c r="G73" s="119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74"/>
      <c r="B74" s="27" t="s">
        <v>110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74"/>
      <c r="B75" s="27" t="s">
        <v>102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74"/>
      <c r="B76" s="27" t="s">
        <v>82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74"/>
      <c r="B77" s="27" t="s">
        <v>103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74"/>
      <c r="B78" s="27" t="s">
        <v>104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74"/>
      <c r="B79" s="93" t="s">
        <v>159</v>
      </c>
      <c r="C79" s="94"/>
      <c r="D79" s="94"/>
      <c r="E79" s="94"/>
      <c r="F79" s="94"/>
      <c r="G79" s="95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74"/>
      <c r="B80" s="27" t="s">
        <v>107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74"/>
      <c r="B81" s="27" t="s">
        <v>122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74"/>
      <c r="B82" s="27" t="s">
        <v>160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74"/>
      <c r="B83" s="27" t="s">
        <v>123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74"/>
      <c r="B84" s="27" t="s">
        <v>124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74"/>
      <c r="B85" s="93" t="s">
        <v>161</v>
      </c>
      <c r="C85" s="94"/>
      <c r="D85" s="94"/>
      <c r="E85" s="94"/>
      <c r="F85" s="94"/>
      <c r="G85" s="95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74"/>
      <c r="B86" s="27" t="s">
        <v>71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74"/>
      <c r="B87" s="27" t="s">
        <v>135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74"/>
      <c r="B88" s="27" t="s">
        <v>162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74"/>
      <c r="B89" s="27" t="s">
        <v>163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75"/>
      <c r="B90" s="32" t="s">
        <v>164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86" t="s">
        <v>27</v>
      </c>
      <c r="B92" s="86"/>
      <c r="C92" s="86"/>
      <c r="D92" s="86"/>
      <c r="E92" s="86"/>
      <c r="F92" s="86"/>
      <c r="G92" s="86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86" t="s">
        <v>53</v>
      </c>
      <c r="B93" s="86"/>
      <c r="C93" s="86"/>
      <c r="D93" s="86"/>
      <c r="E93" s="86"/>
      <c r="F93" s="86"/>
      <c r="G93" s="86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80" t="s">
        <v>26</v>
      </c>
      <c r="B95" s="102" t="s">
        <v>165</v>
      </c>
      <c r="C95" s="103"/>
      <c r="D95" s="103"/>
      <c r="E95" s="103"/>
      <c r="F95" s="103"/>
      <c r="G95" s="103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81"/>
      <c r="B96" s="36" t="s">
        <v>130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81"/>
      <c r="B97" s="36" t="s">
        <v>148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81"/>
      <c r="B98" s="36" t="s">
        <v>166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81"/>
      <c r="B99" s="36" t="s">
        <v>167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81"/>
      <c r="B100" s="36" t="s">
        <v>168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81"/>
      <c r="B101" s="93" t="s">
        <v>169</v>
      </c>
      <c r="C101" s="94"/>
      <c r="D101" s="94"/>
      <c r="E101" s="94"/>
      <c r="F101" s="94"/>
      <c r="G101" s="94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81"/>
      <c r="B102" s="36" t="s">
        <v>111</v>
      </c>
      <c r="C102" s="27" t="s">
        <v>142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81"/>
      <c r="B103" s="36" t="s">
        <v>149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81"/>
      <c r="B104" s="36" t="s">
        <v>170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81"/>
      <c r="B105" s="36" t="s">
        <v>171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81"/>
      <c r="B106" s="36" t="s">
        <v>172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81"/>
      <c r="B107" s="117" t="s">
        <v>106</v>
      </c>
      <c r="C107" s="118"/>
      <c r="D107" s="118"/>
      <c r="E107" s="118"/>
      <c r="F107" s="118"/>
      <c r="G107" s="119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81"/>
      <c r="B108" s="117"/>
      <c r="C108" s="118"/>
      <c r="D108" s="118"/>
      <c r="E108" s="118"/>
      <c r="F108" s="118"/>
      <c r="G108" s="119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81"/>
      <c r="B109" s="27" t="s">
        <v>101</v>
      </c>
      <c r="C109" s="27" t="s">
        <v>108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81"/>
      <c r="B110" s="27" t="s">
        <v>102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81"/>
      <c r="B111" s="27" t="s">
        <v>82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81"/>
      <c r="B112" s="27" t="s">
        <v>103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81"/>
      <c r="B113" s="27" t="s">
        <v>104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81"/>
      <c r="B114" s="93" t="s">
        <v>28</v>
      </c>
      <c r="C114" s="94"/>
      <c r="D114" s="94"/>
      <c r="E114" s="94"/>
      <c r="F114" s="94"/>
      <c r="G114" s="94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81"/>
      <c r="B115" s="36" t="s">
        <v>72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81"/>
      <c r="B116" s="36" t="s">
        <v>74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81"/>
      <c r="B117" s="36" t="s">
        <v>73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81"/>
      <c r="B118" s="36" t="s">
        <v>75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81"/>
      <c r="B119" s="36" t="s">
        <v>76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81"/>
      <c r="B120" s="93" t="s">
        <v>173</v>
      </c>
      <c r="C120" s="94"/>
      <c r="D120" s="94"/>
      <c r="E120" s="94"/>
      <c r="F120" s="94"/>
      <c r="G120" s="94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81"/>
      <c r="B121" s="36" t="s">
        <v>71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81"/>
      <c r="B122" s="36" t="s">
        <v>136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81"/>
      <c r="B123" s="36" t="s">
        <v>174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81"/>
      <c r="B124" s="36" t="s">
        <v>163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82"/>
      <c r="B125" s="38" t="s">
        <v>175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86" t="s">
        <v>52</v>
      </c>
      <c r="B127" s="86"/>
      <c r="C127" s="86"/>
      <c r="D127" s="86"/>
      <c r="E127" s="86"/>
      <c r="F127" s="86"/>
      <c r="G127" s="86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80" t="s">
        <v>29</v>
      </c>
      <c r="B129" s="87" t="s">
        <v>144</v>
      </c>
      <c r="C129" s="88"/>
      <c r="D129" s="88"/>
      <c r="E129" s="88"/>
      <c r="F129" s="88"/>
      <c r="G129" s="88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81"/>
      <c r="B130" s="36" t="s">
        <v>114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81"/>
      <c r="B131" s="36" t="s">
        <v>143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81"/>
      <c r="B132" s="36" t="s">
        <v>77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81"/>
      <c r="B133" s="36" t="s">
        <v>78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81"/>
      <c r="B134" s="36" t="s">
        <v>79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81"/>
      <c r="B135" s="83" t="s">
        <v>145</v>
      </c>
      <c r="C135" s="84"/>
      <c r="D135" s="84"/>
      <c r="E135" s="84"/>
      <c r="F135" s="84"/>
      <c r="G135" s="84"/>
      <c r="H135" s="85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81"/>
      <c r="B136" s="36" t="s">
        <v>114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81"/>
      <c r="B137" s="36" t="s">
        <v>143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81"/>
      <c r="B138" s="36" t="s">
        <v>77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81"/>
      <c r="B139" s="36" t="s">
        <v>78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81"/>
      <c r="B140" s="36" t="s">
        <v>79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81"/>
      <c r="B141" s="83" t="s">
        <v>30</v>
      </c>
      <c r="C141" s="84"/>
      <c r="D141" s="84"/>
      <c r="E141" s="84"/>
      <c r="F141" s="84"/>
      <c r="G141" s="84"/>
      <c r="H141" s="85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81"/>
      <c r="B142" s="36" t="s">
        <v>81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81"/>
      <c r="B143" s="36" t="s">
        <v>80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81"/>
      <c r="B144" s="36" t="s">
        <v>82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81"/>
      <c r="B145" s="36" t="s">
        <v>83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81"/>
      <c r="B146" s="36" t="s">
        <v>84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81"/>
      <c r="B147" s="83" t="s">
        <v>32</v>
      </c>
      <c r="C147" s="84"/>
      <c r="D147" s="84"/>
      <c r="E147" s="84"/>
      <c r="F147" s="84"/>
      <c r="G147" s="84"/>
      <c r="H147" s="85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81"/>
      <c r="B148" s="36" t="s">
        <v>81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81"/>
      <c r="B149" s="36" t="s">
        <v>80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81"/>
      <c r="B150" s="36" t="s">
        <v>82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81"/>
      <c r="B151" s="36" t="s">
        <v>83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82"/>
      <c r="B152" s="36" t="s">
        <v>84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89" t="s">
        <v>51</v>
      </c>
      <c r="B155" s="89"/>
      <c r="C155" s="89"/>
      <c r="D155" s="89"/>
      <c r="E155" s="89"/>
      <c r="F155" s="89"/>
      <c r="G155" s="89"/>
      <c r="H155" s="89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80" t="s">
        <v>29</v>
      </c>
      <c r="B157" s="90" t="s">
        <v>176</v>
      </c>
      <c r="C157" s="91"/>
      <c r="D157" s="91"/>
      <c r="E157" s="91"/>
      <c r="F157" s="91"/>
      <c r="G157" s="91"/>
      <c r="H157" s="92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81"/>
      <c r="B158" s="36" t="s">
        <v>131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81"/>
      <c r="B159" s="36" t="s">
        <v>140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81"/>
      <c r="B160" s="36" t="s">
        <v>177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81"/>
      <c r="B161" s="36" t="s">
        <v>178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81"/>
      <c r="B162" s="36" t="s">
        <v>179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81"/>
      <c r="B163" s="93" t="s">
        <v>180</v>
      </c>
      <c r="C163" s="94"/>
      <c r="D163" s="94"/>
      <c r="E163" s="94"/>
      <c r="F163" s="94"/>
      <c r="G163" s="94"/>
      <c r="H163" s="95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81"/>
      <c r="B164" s="36" t="s">
        <v>132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81"/>
      <c r="B165" s="36" t="s">
        <v>137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81"/>
      <c r="B166" s="36" t="s">
        <v>181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81"/>
      <c r="B167" s="36" t="s">
        <v>182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81"/>
      <c r="B168" s="36" t="s">
        <v>183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81"/>
      <c r="B169" s="83" t="s">
        <v>184</v>
      </c>
      <c r="C169" s="84"/>
      <c r="D169" s="84"/>
      <c r="E169" s="84"/>
      <c r="F169" s="84"/>
      <c r="G169" s="84"/>
      <c r="H169" s="85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81"/>
      <c r="B170" s="36" t="s">
        <v>85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81"/>
      <c r="B171" s="36" t="s">
        <v>125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81"/>
      <c r="B172" s="36" t="s">
        <v>185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81"/>
      <c r="B173" s="36" t="s">
        <v>83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81"/>
      <c r="B174" s="36" t="s">
        <v>84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81"/>
      <c r="B175" s="83" t="s">
        <v>32</v>
      </c>
      <c r="C175" s="84"/>
      <c r="D175" s="84"/>
      <c r="E175" s="84"/>
      <c r="F175" s="84"/>
      <c r="G175" s="84"/>
      <c r="H175" s="85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81"/>
      <c r="B176" s="36" t="s">
        <v>31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81"/>
      <c r="B177" s="36" t="s">
        <v>86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81"/>
      <c r="B178" s="36" t="s">
        <v>87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81"/>
      <c r="B179" s="36" t="s">
        <v>88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82"/>
      <c r="B180" s="38" t="s">
        <v>89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89" t="s">
        <v>50</v>
      </c>
      <c r="B182" s="89"/>
      <c r="C182" s="89"/>
      <c r="D182" s="89"/>
      <c r="E182" s="89"/>
      <c r="F182" s="89"/>
      <c r="G182" s="89"/>
      <c r="H182" s="89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80" t="s">
        <v>29</v>
      </c>
      <c r="B184" s="96" t="s">
        <v>222</v>
      </c>
      <c r="C184" s="97"/>
      <c r="D184" s="97"/>
      <c r="E184" s="97"/>
      <c r="F184" s="97"/>
      <c r="G184" s="97"/>
      <c r="H184" s="98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81"/>
      <c r="B185" s="36" t="s">
        <v>115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81"/>
      <c r="B186" s="36" t="s">
        <v>133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81"/>
      <c r="B187" s="36" t="s">
        <v>221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81"/>
      <c r="B188" s="36" t="s">
        <v>186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81"/>
      <c r="B189" s="38" t="s">
        <v>187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81"/>
      <c r="B190" s="83" t="s">
        <v>188</v>
      </c>
      <c r="C190" s="84"/>
      <c r="D190" s="84"/>
      <c r="E190" s="84"/>
      <c r="F190" s="84"/>
      <c r="G190" s="84"/>
      <c r="H190" s="85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81"/>
      <c r="B191" s="36" t="s">
        <v>115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81"/>
      <c r="B192" s="36" t="s">
        <v>133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81"/>
      <c r="B193" s="36" t="s">
        <v>189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81"/>
      <c r="B194" s="36" t="s">
        <v>190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81"/>
      <c r="B195" s="38" t="s">
        <v>191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81"/>
      <c r="B196" s="83" t="s">
        <v>224</v>
      </c>
      <c r="C196" s="84"/>
      <c r="D196" s="84"/>
      <c r="E196" s="84"/>
      <c r="F196" s="84"/>
      <c r="G196" s="84"/>
      <c r="H196" s="85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81"/>
      <c r="B197" s="36" t="s">
        <v>31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81"/>
      <c r="B198" s="36" t="s">
        <v>86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81"/>
      <c r="B199" s="36" t="s">
        <v>223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81"/>
      <c r="B200" s="36" t="s">
        <v>88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81"/>
      <c r="B201" s="38" t="s">
        <v>89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81"/>
      <c r="B202" s="93" t="s">
        <v>32</v>
      </c>
      <c r="C202" s="94"/>
      <c r="D202" s="94"/>
      <c r="E202" s="94"/>
      <c r="F202" s="94"/>
      <c r="G202" s="94"/>
      <c r="H202" s="95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81"/>
      <c r="B203" s="36" t="s">
        <v>31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81"/>
      <c r="B204" s="36" t="s">
        <v>86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81"/>
      <c r="B205" s="36" t="s">
        <v>87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81"/>
      <c r="B206" s="36" t="s">
        <v>88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82"/>
      <c r="B207" s="38" t="s">
        <v>89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86" t="s">
        <v>49</v>
      </c>
      <c r="B209" s="86"/>
      <c r="C209" s="86"/>
      <c r="D209" s="86"/>
      <c r="E209" s="86"/>
      <c r="F209" s="86"/>
      <c r="G209" s="86"/>
      <c r="H209" s="86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99" t="s">
        <v>29</v>
      </c>
      <c r="B211" s="102" t="s">
        <v>192</v>
      </c>
      <c r="C211" s="103"/>
      <c r="D211" s="103"/>
      <c r="E211" s="103"/>
      <c r="F211" s="103"/>
      <c r="G211" s="103"/>
      <c r="H211" s="104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100"/>
      <c r="B212" s="36" t="s">
        <v>116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100"/>
      <c r="B213" s="36" t="s">
        <v>141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100"/>
      <c r="B214" s="36" t="s">
        <v>193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100"/>
      <c r="B215" s="36" t="s">
        <v>194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100"/>
      <c r="B216" s="38" t="s">
        <v>195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100"/>
      <c r="B217" s="93" t="s">
        <v>196</v>
      </c>
      <c r="C217" s="94"/>
      <c r="D217" s="94"/>
      <c r="E217" s="94"/>
      <c r="F217" s="94"/>
      <c r="G217" s="94"/>
      <c r="H217" s="95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100"/>
      <c r="B218" s="36" t="s">
        <v>117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100"/>
      <c r="B219" s="36" t="s">
        <v>134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100"/>
      <c r="B220" s="36" t="s">
        <v>197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100"/>
      <c r="B221" s="36" t="s">
        <v>198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100"/>
      <c r="B222" s="38" t="s">
        <v>199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100"/>
      <c r="B223" s="93" t="s">
        <v>200</v>
      </c>
      <c r="C223" s="94"/>
      <c r="D223" s="94"/>
      <c r="E223" s="94"/>
      <c r="F223" s="94"/>
      <c r="G223" s="94"/>
      <c r="H223" s="95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100"/>
      <c r="B224" s="36" t="s">
        <v>33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100"/>
      <c r="B225" s="36" t="s">
        <v>126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100"/>
      <c r="B226" s="36" t="s">
        <v>201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100"/>
      <c r="B227" s="36" t="s">
        <v>128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100"/>
      <c r="B228" s="38" t="s">
        <v>202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100"/>
      <c r="B229" s="93" t="s">
        <v>32</v>
      </c>
      <c r="C229" s="94"/>
      <c r="D229" s="94"/>
      <c r="E229" s="94"/>
      <c r="F229" s="94"/>
      <c r="G229" s="94"/>
      <c r="H229" s="95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100"/>
      <c r="B230" s="36" t="s">
        <v>31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100"/>
      <c r="B231" s="36" t="s">
        <v>86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100"/>
      <c r="B232" s="36" t="s">
        <v>87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100"/>
      <c r="B233" s="36" t="s">
        <v>88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101"/>
      <c r="B234" s="38" t="s">
        <v>89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86" t="s">
        <v>48</v>
      </c>
      <c r="B236" s="86"/>
      <c r="C236" s="86"/>
      <c r="D236" s="86"/>
      <c r="E236" s="86"/>
      <c r="F236" s="86"/>
      <c r="G236" s="86"/>
      <c r="H236" s="86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110" t="s">
        <v>29</v>
      </c>
      <c r="B238" s="102" t="s">
        <v>203</v>
      </c>
      <c r="C238" s="103"/>
      <c r="D238" s="103"/>
      <c r="E238" s="103"/>
      <c r="F238" s="103"/>
      <c r="G238" s="103"/>
      <c r="H238" s="104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111"/>
      <c r="B239" s="36" t="s">
        <v>105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111"/>
      <c r="B240" s="36" t="s">
        <v>150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111"/>
      <c r="B241" s="36" t="s">
        <v>204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111"/>
      <c r="B242" s="36" t="s">
        <v>205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111"/>
      <c r="B243" s="38" t="s">
        <v>206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111"/>
      <c r="B244" s="93" t="s">
        <v>207</v>
      </c>
      <c r="C244" s="94"/>
      <c r="D244" s="94"/>
      <c r="E244" s="94"/>
      <c r="F244" s="94"/>
      <c r="G244" s="94"/>
      <c r="H244" s="95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111"/>
      <c r="B245" s="108" t="s">
        <v>118</v>
      </c>
      <c r="C245" s="109"/>
      <c r="D245" s="109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111"/>
      <c r="B246" s="36" t="s">
        <v>150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111"/>
      <c r="B247" s="36" t="s">
        <v>208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111"/>
      <c r="B248" s="36" t="s">
        <v>205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111"/>
      <c r="B249" s="38" t="s">
        <v>209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111"/>
      <c r="B250" s="93" t="s">
        <v>210</v>
      </c>
      <c r="C250" s="94"/>
      <c r="D250" s="94"/>
      <c r="E250" s="94"/>
      <c r="F250" s="94"/>
      <c r="G250" s="94"/>
      <c r="H250" s="95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111"/>
      <c r="B251" s="36" t="s">
        <v>96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111"/>
      <c r="B252" s="36" t="s">
        <v>127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111"/>
      <c r="B253" s="36" t="s">
        <v>211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111"/>
      <c r="B254" s="36" t="s">
        <v>83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111"/>
      <c r="B255" s="38" t="s">
        <v>212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111"/>
      <c r="B256" s="105" t="s">
        <v>32</v>
      </c>
      <c r="C256" s="106"/>
      <c r="D256" s="106"/>
      <c r="E256" s="106"/>
      <c r="F256" s="106"/>
      <c r="G256" s="106"/>
      <c r="H256" s="107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111"/>
      <c r="B257" s="36" t="s">
        <v>81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111"/>
      <c r="B258" s="36" t="s">
        <v>90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111"/>
      <c r="B259" s="36" t="s">
        <v>82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111"/>
      <c r="B260" s="36" t="s">
        <v>83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111"/>
      <c r="B261" s="38" t="s">
        <v>84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112"/>
      <c r="B262" s="97" t="s">
        <v>119</v>
      </c>
      <c r="C262" s="97"/>
      <c r="D262" s="97"/>
      <c r="E262" s="97"/>
      <c r="F262" s="97"/>
      <c r="G262" s="97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112"/>
      <c r="B263" s="36" t="s">
        <v>120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112"/>
      <c r="B264" s="36" t="s">
        <v>90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112"/>
      <c r="B265" s="36" t="s">
        <v>82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112"/>
      <c r="B266" s="36" t="s">
        <v>83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113"/>
      <c r="B267" s="38" t="s">
        <v>84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103" t="s">
        <v>47</v>
      </c>
      <c r="B268" s="103"/>
      <c r="C268" s="103"/>
      <c r="D268" s="103"/>
      <c r="E268" s="103"/>
      <c r="F268" s="103"/>
      <c r="G268" s="103"/>
      <c r="H268" s="103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99" t="s">
        <v>29</v>
      </c>
      <c r="B270" s="102" t="s">
        <v>213</v>
      </c>
      <c r="C270" s="103"/>
      <c r="D270" s="103"/>
      <c r="E270" s="103"/>
      <c r="F270" s="103"/>
      <c r="G270" s="103"/>
      <c r="H270" s="104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100"/>
      <c r="B271" s="36" t="s">
        <v>81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100"/>
      <c r="B272" s="36" t="s">
        <v>129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100"/>
      <c r="B273" s="36" t="s">
        <v>214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100"/>
      <c r="B274" s="36" t="s">
        <v>215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100"/>
      <c r="B275" s="38" t="s">
        <v>216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100"/>
      <c r="B276" s="93" t="s">
        <v>217</v>
      </c>
      <c r="C276" s="94"/>
      <c r="D276" s="94"/>
      <c r="E276" s="94"/>
      <c r="F276" s="94"/>
      <c r="G276" s="94"/>
      <c r="H276" s="95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100"/>
      <c r="B277" s="36" t="s">
        <v>81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100"/>
      <c r="B278" s="36" t="s">
        <v>129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100"/>
      <c r="B279" s="36" t="s">
        <v>214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100"/>
      <c r="B280" s="36" t="s">
        <v>215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100"/>
      <c r="B281" s="38" t="s">
        <v>216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100"/>
      <c r="B282" s="93" t="s">
        <v>91</v>
      </c>
      <c r="C282" s="94"/>
      <c r="D282" s="94"/>
      <c r="E282" s="94"/>
      <c r="F282" s="94"/>
      <c r="G282" s="94"/>
      <c r="H282" s="95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100"/>
      <c r="B283" s="36" t="s">
        <v>31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100"/>
      <c r="B284" s="36" t="s">
        <v>86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100"/>
      <c r="B285" s="36" t="s">
        <v>87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100"/>
      <c r="B286" s="36" t="s">
        <v>88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100"/>
      <c r="B287" s="36" t="s">
        <v>89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100"/>
      <c r="B288" s="105" t="s">
        <v>32</v>
      </c>
      <c r="C288" s="106"/>
      <c r="D288" s="106"/>
      <c r="E288" s="106"/>
      <c r="F288" s="106"/>
      <c r="G288" s="106"/>
      <c r="H288" s="107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100"/>
      <c r="B289" s="36" t="s">
        <v>31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100"/>
      <c r="B290" s="36" t="s">
        <v>86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100"/>
      <c r="B291" s="36" t="s">
        <v>87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100"/>
      <c r="B292" s="36" t="s">
        <v>88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101"/>
      <c r="B293" s="36" t="s">
        <v>89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15.6" x14ac:dyDescent="0.3">
      <c r="A294" s="40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ht="30.75" customHeight="1" x14ac:dyDescent="0.3">
      <c r="A295" s="84" t="s">
        <v>45</v>
      </c>
      <c r="B295" s="89"/>
      <c r="C295" s="89"/>
      <c r="D295" s="89"/>
      <c r="E295" s="89"/>
      <c r="F295" s="89"/>
      <c r="G295" s="89"/>
      <c r="H295" s="89"/>
      <c r="I295" s="23"/>
      <c r="J295" s="23"/>
      <c r="K295" s="23"/>
      <c r="L295" s="23"/>
      <c r="M295" s="23"/>
      <c r="N295" s="23"/>
      <c r="O295" s="23"/>
      <c r="P295" s="23"/>
    </row>
    <row r="296" spans="1:16" ht="15.6" x14ac:dyDescent="0.3">
      <c r="A296" s="23" t="s">
        <v>34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72" t="s">
        <v>138</v>
      </c>
      <c r="B298" s="72"/>
      <c r="C298" s="72"/>
      <c r="D298" s="72"/>
      <c r="E298" s="72"/>
      <c r="F298" s="72"/>
      <c r="G298" s="72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23" t="s">
        <v>46</v>
      </c>
      <c r="B299" s="23"/>
      <c r="C299" s="23"/>
      <c r="D299" s="23"/>
      <c r="E299" s="23" t="s">
        <v>139</v>
      </c>
      <c r="F299" s="23"/>
      <c r="G299" s="43"/>
      <c r="H299" s="43"/>
      <c r="I299" s="43"/>
      <c r="J299" s="43"/>
      <c r="K299" s="43"/>
      <c r="L299" s="43"/>
      <c r="M299" s="43"/>
      <c r="N299" s="43"/>
      <c r="O299" s="43"/>
      <c r="P299" s="43"/>
    </row>
  </sheetData>
  <mergeCells count="72">
    <mergeCell ref="A1:G1"/>
    <mergeCell ref="B72:G73"/>
    <mergeCell ref="B107:G108"/>
    <mergeCell ref="A295:H295"/>
    <mergeCell ref="B60:G60"/>
    <mergeCell ref="A50:G50"/>
    <mergeCell ref="B79:G79"/>
    <mergeCell ref="B85:G85"/>
    <mergeCell ref="A92:G92"/>
    <mergeCell ref="A93:G93"/>
    <mergeCell ref="B95:G95"/>
    <mergeCell ref="B101:G101"/>
    <mergeCell ref="B114:G114"/>
    <mergeCell ref="B120:G120"/>
    <mergeCell ref="A268:H268"/>
    <mergeCell ref="A270:A293"/>
    <mergeCell ref="A13:C13"/>
    <mergeCell ref="A55:G55"/>
    <mergeCell ref="A57:G57"/>
    <mergeCell ref="A58:G58"/>
    <mergeCell ref="B66:G66"/>
    <mergeCell ref="B61:E61"/>
    <mergeCell ref="B62:D62"/>
    <mergeCell ref="B63:D63"/>
    <mergeCell ref="B64:D64"/>
    <mergeCell ref="B65:D65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A155:H155"/>
    <mergeCell ref="A157:A180"/>
    <mergeCell ref="B157:H157"/>
    <mergeCell ref="B163:H163"/>
    <mergeCell ref="B169:H169"/>
    <mergeCell ref="B175:H175"/>
    <mergeCell ref="A298:G298"/>
    <mergeCell ref="A60:A90"/>
    <mergeCell ref="A2:G2"/>
    <mergeCell ref="A3:G3"/>
    <mergeCell ref="A4:G4"/>
    <mergeCell ref="A5:G5"/>
    <mergeCell ref="A7:G7"/>
    <mergeCell ref="A10:G10"/>
    <mergeCell ref="A11:G11"/>
    <mergeCell ref="A95:A125"/>
    <mergeCell ref="A129:A152"/>
    <mergeCell ref="B135:H135"/>
    <mergeCell ref="B141:H141"/>
    <mergeCell ref="B147:H147"/>
    <mergeCell ref="A127:G127"/>
    <mergeCell ref="B129:G129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opLeftCell="A3" workbookViewId="0">
      <selection activeCell="F15" sqref="F15:F164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71" customWidth="1"/>
    <col min="5" max="5" width="12.5546875" style="71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5"/>
      <c r="B1" s="7"/>
      <c r="C1" s="8"/>
      <c r="D1" s="61"/>
      <c r="E1" s="61"/>
      <c r="F1" s="7"/>
      <c r="G1" s="125" t="s">
        <v>54</v>
      </c>
      <c r="H1" s="125"/>
      <c r="I1" s="125"/>
    </row>
    <row r="2" spans="1:9" ht="15.6" x14ac:dyDescent="0.3">
      <c r="A2" s="45"/>
      <c r="B2" s="7"/>
      <c r="C2" s="8"/>
      <c r="D2" s="61"/>
      <c r="E2" s="61"/>
      <c r="F2" s="124" t="s">
        <v>55</v>
      </c>
      <c r="G2" s="124"/>
      <c r="H2" s="124"/>
      <c r="I2" s="124"/>
    </row>
    <row r="3" spans="1:9" ht="15.6" x14ac:dyDescent="0.3">
      <c r="A3" s="45"/>
      <c r="B3" s="7"/>
      <c r="C3" s="8"/>
      <c r="D3" s="61"/>
      <c r="E3" s="61"/>
      <c r="F3" s="125" t="s">
        <v>56</v>
      </c>
      <c r="G3" s="125"/>
      <c r="H3" s="125"/>
      <c r="I3" s="125"/>
    </row>
    <row r="4" spans="1:9" ht="15.6" x14ac:dyDescent="0.3">
      <c r="A4" s="45"/>
      <c r="B4" s="7"/>
      <c r="C4" s="8"/>
      <c r="D4" s="61"/>
      <c r="E4" s="125" t="s">
        <v>57</v>
      </c>
      <c r="F4" s="125"/>
      <c r="G4" s="125"/>
      <c r="H4" s="125"/>
      <c r="I4" s="125"/>
    </row>
    <row r="5" spans="1:9" ht="15.6" x14ac:dyDescent="0.3">
      <c r="A5" s="45"/>
      <c r="B5" s="7"/>
      <c r="C5" s="8"/>
      <c r="D5" s="61"/>
      <c r="E5" s="61"/>
      <c r="F5" s="7"/>
      <c r="G5" s="7"/>
      <c r="H5" s="7"/>
      <c r="I5" s="7"/>
    </row>
    <row r="6" spans="1:9" ht="18" x14ac:dyDescent="0.3">
      <c r="A6" s="46"/>
      <c r="B6" s="126" t="s">
        <v>14</v>
      </c>
      <c r="C6" s="126"/>
      <c r="D6" s="126"/>
      <c r="E6" s="126"/>
      <c r="F6" s="126"/>
      <c r="G6" s="126"/>
      <c r="H6" s="126"/>
      <c r="I6" s="126"/>
    </row>
    <row r="7" spans="1:9" ht="18" x14ac:dyDescent="0.3">
      <c r="A7" s="46"/>
      <c r="B7" s="141" t="s">
        <v>58</v>
      </c>
      <c r="C7" s="141"/>
      <c r="D7" s="141"/>
      <c r="E7" s="141"/>
      <c r="F7" s="141"/>
      <c r="G7" s="141"/>
      <c r="H7" s="141"/>
      <c r="I7" s="141"/>
    </row>
    <row r="8" spans="1:9" ht="18" x14ac:dyDescent="0.3">
      <c r="A8" s="46"/>
      <c r="B8" s="141" t="s">
        <v>59</v>
      </c>
      <c r="C8" s="141"/>
      <c r="D8" s="141"/>
      <c r="E8" s="141"/>
      <c r="F8" s="141"/>
      <c r="G8" s="141"/>
      <c r="H8" s="141"/>
      <c r="I8" s="141"/>
    </row>
    <row r="9" spans="1:9" ht="18" x14ac:dyDescent="0.35">
      <c r="A9" s="46"/>
      <c r="B9" s="1"/>
      <c r="C9" s="9"/>
      <c r="D9" s="62"/>
      <c r="E9" s="62"/>
      <c r="F9" s="1"/>
      <c r="G9" s="1"/>
      <c r="H9" s="1"/>
      <c r="I9" s="1"/>
    </row>
    <row r="10" spans="1:9" ht="17.399999999999999" x14ac:dyDescent="0.3">
      <c r="A10" s="142" t="s">
        <v>0</v>
      </c>
      <c r="B10" s="143" t="s">
        <v>1</v>
      </c>
      <c r="C10" s="144" t="s">
        <v>2</v>
      </c>
      <c r="D10" s="145" t="s">
        <v>3</v>
      </c>
      <c r="E10" s="145"/>
      <c r="F10" s="145"/>
      <c r="G10" s="145"/>
      <c r="H10" s="145"/>
      <c r="I10" s="145"/>
    </row>
    <row r="11" spans="1:9" x14ac:dyDescent="0.3">
      <c r="A11" s="142"/>
      <c r="B11" s="143"/>
      <c r="C11" s="144"/>
      <c r="D11" s="146">
        <v>2021</v>
      </c>
      <c r="E11" s="146">
        <v>2022</v>
      </c>
      <c r="F11" s="145">
        <v>2023</v>
      </c>
      <c r="G11" s="145">
        <v>2024</v>
      </c>
      <c r="H11" s="145">
        <v>2025</v>
      </c>
      <c r="I11" s="145" t="s">
        <v>4</v>
      </c>
    </row>
    <row r="12" spans="1:9" x14ac:dyDescent="0.3">
      <c r="A12" s="142"/>
      <c r="B12" s="143"/>
      <c r="C12" s="144"/>
      <c r="D12" s="146"/>
      <c r="E12" s="146"/>
      <c r="F12" s="145"/>
      <c r="G12" s="145"/>
      <c r="H12" s="145"/>
      <c r="I12" s="145"/>
    </row>
    <row r="13" spans="1:9" ht="27.75" customHeight="1" x14ac:dyDescent="0.3">
      <c r="A13" s="142"/>
      <c r="B13" s="143"/>
      <c r="C13" s="144"/>
      <c r="D13" s="146"/>
      <c r="E13" s="146"/>
      <c r="F13" s="145"/>
      <c r="G13" s="145"/>
      <c r="H13" s="145"/>
      <c r="I13" s="145"/>
    </row>
    <row r="14" spans="1:9" ht="17.399999999999999" x14ac:dyDescent="0.3">
      <c r="A14" s="47">
        <v>1</v>
      </c>
      <c r="B14" s="44">
        <v>2</v>
      </c>
      <c r="C14" s="14">
        <v>3</v>
      </c>
      <c r="D14" s="63">
        <v>4</v>
      </c>
      <c r="E14" s="63">
        <v>5</v>
      </c>
      <c r="F14" s="13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47" t="s">
        <v>97</v>
      </c>
      <c r="B15" s="139" t="s">
        <v>16</v>
      </c>
      <c r="C15" s="15" t="s">
        <v>5</v>
      </c>
      <c r="D15" s="64">
        <f>D21+D63+D75+D99+D117+D135+D153</f>
        <v>14007.300000000001</v>
      </c>
      <c r="E15" s="64">
        <f>E16+E17+E18+E19+E20</f>
        <v>16772.5</v>
      </c>
      <c r="F15" s="56">
        <f>F16+F17+F18+F19+F20</f>
        <v>14824.800000000003</v>
      </c>
      <c r="G15" s="56">
        <f>G16+G17+G18+G19+G20</f>
        <v>11765.200000000003</v>
      </c>
      <c r="H15" s="56">
        <f>H16+H17+H18+H19+H20</f>
        <v>11623.7</v>
      </c>
      <c r="I15" s="56">
        <f t="shared" ref="I15:I20" si="0">D15+E15+F15+G15+H15</f>
        <v>68993.500000000015</v>
      </c>
    </row>
    <row r="16" spans="1:9" ht="39" customHeight="1" x14ac:dyDescent="0.3">
      <c r="A16" s="147"/>
      <c r="B16" s="140"/>
      <c r="C16" s="16" t="s">
        <v>6</v>
      </c>
      <c r="D16" s="65">
        <f>D22+D64+D76+D100+D118+D136+D154</f>
        <v>13059.5</v>
      </c>
      <c r="E16" s="65">
        <f>E22+E64+E76+E100+E118+E136+E154</f>
        <v>16187.300000000001</v>
      </c>
      <c r="F16" s="12">
        <f>F22+F64+F76+F100+F118+F136+F154</f>
        <v>13482.400000000001</v>
      </c>
      <c r="G16" s="12">
        <f>G22+G64+G76+G100+G118+G136+G154</f>
        <v>11182.500000000002</v>
      </c>
      <c r="H16" s="12">
        <f>H22+H64+H76+H100+H118+H136+H154</f>
        <v>11034.2</v>
      </c>
      <c r="I16" s="12">
        <f t="shared" si="0"/>
        <v>64945.900000000009</v>
      </c>
    </row>
    <row r="17" spans="1:12" ht="94.5" customHeight="1" x14ac:dyDescent="0.3">
      <c r="A17" s="147"/>
      <c r="B17" s="140"/>
      <c r="C17" s="16" t="s">
        <v>17</v>
      </c>
      <c r="D17" s="65">
        <f t="shared" ref="D17:D20" si="1">D23+D65+D77+D101+D119+D137</f>
        <v>583.20000000000005</v>
      </c>
      <c r="E17" s="65">
        <f t="shared" ref="E17:G20" si="2">E23+E65+E77+E101+E119+E137</f>
        <v>0</v>
      </c>
      <c r="F17" s="12">
        <f t="shared" si="2"/>
        <v>0</v>
      </c>
      <c r="G17" s="12">
        <f t="shared" si="2"/>
        <v>0</v>
      </c>
      <c r="H17" s="12">
        <f t="shared" ref="H17" si="3">H23+H65+H77+H101+H119+H137</f>
        <v>0</v>
      </c>
      <c r="I17" s="12">
        <f t="shared" si="0"/>
        <v>583.20000000000005</v>
      </c>
    </row>
    <row r="18" spans="1:12" ht="92.25" customHeight="1" x14ac:dyDescent="0.3">
      <c r="A18" s="147"/>
      <c r="B18" s="140"/>
      <c r="C18" s="16" t="s">
        <v>7</v>
      </c>
      <c r="D18" s="65">
        <f>D24+D66+D78+D102+D120+D138</f>
        <v>233.4</v>
      </c>
      <c r="E18" s="65">
        <f>E24+E66+E78+E102+E120+E138</f>
        <v>433.59999999999997</v>
      </c>
      <c r="F18" s="12">
        <f>F24+F66+F78+F102+F120+F138</f>
        <v>1168.6999999999998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2637.0999999999995</v>
      </c>
    </row>
    <row r="19" spans="1:12" ht="93.75" customHeight="1" x14ac:dyDescent="0.3">
      <c r="A19" s="147"/>
      <c r="B19" s="140"/>
      <c r="C19" s="16" t="s">
        <v>8</v>
      </c>
      <c r="D19" s="65">
        <f t="shared" si="1"/>
        <v>137.30000000000001</v>
      </c>
      <c r="E19" s="65">
        <f t="shared" si="2"/>
        <v>151.6</v>
      </c>
      <c r="F19" s="12">
        <f t="shared" si="2"/>
        <v>173.7</v>
      </c>
      <c r="G19" s="12">
        <f t="shared" si="2"/>
        <v>182</v>
      </c>
      <c r="H19" s="12">
        <f t="shared" ref="H19" si="4">H25+H67+H79+H103+H121+H139</f>
        <v>188.8</v>
      </c>
      <c r="I19" s="12">
        <f t="shared" si="0"/>
        <v>833.39999999999986</v>
      </c>
    </row>
    <row r="20" spans="1:12" ht="75.75" customHeight="1" x14ac:dyDescent="0.3">
      <c r="A20" s="147"/>
      <c r="B20" s="140"/>
      <c r="C20" s="16" t="s">
        <v>9</v>
      </c>
      <c r="D20" s="65">
        <f t="shared" si="1"/>
        <v>0</v>
      </c>
      <c r="E20" s="65">
        <f t="shared" si="2"/>
        <v>0</v>
      </c>
      <c r="F20" s="12">
        <f t="shared" si="2"/>
        <v>0</v>
      </c>
      <c r="G20" s="12">
        <f t="shared" si="2"/>
        <v>0</v>
      </c>
      <c r="H20" s="12">
        <f t="shared" ref="H20" si="5">H26+H68+H80+H104+H122+H140</f>
        <v>0</v>
      </c>
      <c r="I20" s="12">
        <f t="shared" si="0"/>
        <v>0</v>
      </c>
    </row>
    <row r="21" spans="1:12" ht="15.6" x14ac:dyDescent="0.3">
      <c r="A21" s="132" t="s">
        <v>98</v>
      </c>
      <c r="B21" s="129" t="s">
        <v>16</v>
      </c>
      <c r="C21" s="10" t="s">
        <v>5</v>
      </c>
      <c r="D21" s="66">
        <f>+D22+D23+D24+D25+D26</f>
        <v>7913.1</v>
      </c>
      <c r="E21" s="66">
        <f t="shared" ref="E21:I21" si="6">+E22+E23+E24+E25+E26</f>
        <v>9628.7000000000007</v>
      </c>
      <c r="F21" s="55">
        <f t="shared" si="6"/>
        <v>7636.4000000000005</v>
      </c>
      <c r="G21" s="55">
        <f t="shared" si="6"/>
        <v>7172.7</v>
      </c>
      <c r="H21" s="55">
        <f t="shared" ref="H21" si="7">+H22+H23+H24+H25+H26</f>
        <v>6752.1</v>
      </c>
      <c r="I21" s="55">
        <f t="shared" si="6"/>
        <v>39103</v>
      </c>
      <c r="K21" s="57"/>
      <c r="L21" s="57"/>
    </row>
    <row r="22" spans="1:12" ht="15.6" x14ac:dyDescent="0.3">
      <c r="A22" s="132"/>
      <c r="B22" s="130"/>
      <c r="C22" s="11" t="s">
        <v>10</v>
      </c>
      <c r="D22" s="67">
        <f t="shared" ref="D22:D26" si="8">D28+D34+D40+D46+D52+D58</f>
        <v>7276.5</v>
      </c>
      <c r="E22" s="67">
        <f t="shared" ref="E22:G26" si="9">E28+E34+E40+E46+E52+E58</f>
        <v>9476.4</v>
      </c>
      <c r="F22" s="2">
        <f t="shared" si="9"/>
        <v>7462.0000000000009</v>
      </c>
      <c r="G22" s="2">
        <f t="shared" si="9"/>
        <v>6990</v>
      </c>
      <c r="H22" s="2">
        <f t="shared" ref="H22" si="10">H28+H34+H40+H46+H52+H58</f>
        <v>6562.6</v>
      </c>
      <c r="I22" s="2">
        <f t="shared" ref="I22:I62" si="11">+D22+E22+F22+G22+H22</f>
        <v>37767.5</v>
      </c>
      <c r="L22" s="57"/>
    </row>
    <row r="23" spans="1:12" ht="15.6" x14ac:dyDescent="0.3">
      <c r="A23" s="132"/>
      <c r="B23" s="130"/>
      <c r="C23" s="11" t="s">
        <v>18</v>
      </c>
      <c r="D23" s="67">
        <f t="shared" si="8"/>
        <v>498.6</v>
      </c>
      <c r="E23" s="67">
        <f t="shared" si="9"/>
        <v>0</v>
      </c>
      <c r="F23" s="2">
        <f t="shared" si="9"/>
        <v>0</v>
      </c>
      <c r="G23" s="2">
        <f t="shared" si="9"/>
        <v>0</v>
      </c>
      <c r="H23" s="2">
        <f t="shared" ref="H23" si="12">H29+H35+H41+H47+H53+H59</f>
        <v>0</v>
      </c>
      <c r="I23" s="2">
        <f t="shared" si="11"/>
        <v>498.6</v>
      </c>
    </row>
    <row r="24" spans="1:12" ht="15.6" x14ac:dyDescent="0.3">
      <c r="A24" s="132"/>
      <c r="B24" s="130"/>
      <c r="C24" s="11" t="s">
        <v>11</v>
      </c>
      <c r="D24" s="67">
        <f t="shared" si="8"/>
        <v>0.7</v>
      </c>
      <c r="E24" s="67">
        <f t="shared" si="9"/>
        <v>0.7</v>
      </c>
      <c r="F24" s="2">
        <f t="shared" si="9"/>
        <v>0.7</v>
      </c>
      <c r="G24" s="2">
        <f t="shared" si="9"/>
        <v>0.7</v>
      </c>
      <c r="H24" s="2">
        <f t="shared" ref="H24" si="13">H30+H36+H42+H48+H54+H60</f>
        <v>0.7</v>
      </c>
      <c r="I24" s="2">
        <f t="shared" si="11"/>
        <v>3.5</v>
      </c>
    </row>
    <row r="25" spans="1:12" ht="15.6" x14ac:dyDescent="0.3">
      <c r="A25" s="132"/>
      <c r="B25" s="130"/>
      <c r="C25" s="11" t="s">
        <v>12</v>
      </c>
      <c r="D25" s="67">
        <f t="shared" si="8"/>
        <v>137.30000000000001</v>
      </c>
      <c r="E25" s="67">
        <f t="shared" si="9"/>
        <v>151.6</v>
      </c>
      <c r="F25" s="2">
        <f t="shared" si="9"/>
        <v>173.7</v>
      </c>
      <c r="G25" s="2">
        <f t="shared" si="9"/>
        <v>182</v>
      </c>
      <c r="H25" s="2">
        <f t="shared" ref="H25" si="14">H31+H37+H43+H49+H55+H61</f>
        <v>188.8</v>
      </c>
      <c r="I25" s="2">
        <f t="shared" si="11"/>
        <v>833.39999999999986</v>
      </c>
    </row>
    <row r="26" spans="1:12" ht="15.6" x14ac:dyDescent="0.3">
      <c r="A26" s="132"/>
      <c r="B26" s="130"/>
      <c r="C26" s="11" t="s">
        <v>13</v>
      </c>
      <c r="D26" s="67">
        <f t="shared" si="8"/>
        <v>0</v>
      </c>
      <c r="E26" s="67">
        <f t="shared" si="9"/>
        <v>0</v>
      </c>
      <c r="F26" s="2">
        <f t="shared" si="9"/>
        <v>0</v>
      </c>
      <c r="G26" s="2">
        <f t="shared" si="9"/>
        <v>0</v>
      </c>
      <c r="H26" s="2">
        <f t="shared" ref="H26" si="15">H32+H38+H44+H50+H56+H62</f>
        <v>0</v>
      </c>
      <c r="I26" s="2">
        <f>+D26+E26+F26+G26+H26</f>
        <v>0</v>
      </c>
    </row>
    <row r="27" spans="1:12" ht="15.6" x14ac:dyDescent="0.3">
      <c r="A27" s="127" t="s">
        <v>37</v>
      </c>
      <c r="B27" s="129" t="s">
        <v>19</v>
      </c>
      <c r="C27" s="10" t="s">
        <v>5</v>
      </c>
      <c r="D27" s="68">
        <f>+D28+D29+D30+D31+D32</f>
        <v>4686.5</v>
      </c>
      <c r="E27" s="66">
        <f>E28+E29+E30+E31+E32</f>
        <v>5878.3</v>
      </c>
      <c r="F27" s="55">
        <f t="shared" ref="F27:G27" si="16">+F28+F29+F30+F31+F32</f>
        <v>4291</v>
      </c>
      <c r="G27" s="55">
        <f t="shared" si="16"/>
        <v>3827.2999999999997</v>
      </c>
      <c r="H27" s="55">
        <f t="shared" ref="H27" si="17">+H28+H29+H30+H31+H32</f>
        <v>3406.7</v>
      </c>
      <c r="I27" s="55">
        <f>+I28+I29+I30+I31+I32</f>
        <v>4011.5</v>
      </c>
    </row>
    <row r="28" spans="1:12" ht="15.6" x14ac:dyDescent="0.3">
      <c r="A28" s="127"/>
      <c r="B28" s="130"/>
      <c r="C28" s="11" t="s">
        <v>10</v>
      </c>
      <c r="D28" s="67">
        <v>4049.9</v>
      </c>
      <c r="E28" s="69">
        <v>5726</v>
      </c>
      <c r="F28" s="5">
        <v>4116.6000000000004</v>
      </c>
      <c r="G28" s="5">
        <v>3644.6</v>
      </c>
      <c r="H28" s="5">
        <v>3217.2</v>
      </c>
      <c r="I28" s="2">
        <v>2676</v>
      </c>
    </row>
    <row r="29" spans="1:12" ht="15.6" x14ac:dyDescent="0.3">
      <c r="A29" s="127"/>
      <c r="B29" s="130"/>
      <c r="C29" s="11" t="s">
        <v>18</v>
      </c>
      <c r="D29" s="67">
        <v>498.6</v>
      </c>
      <c r="E29" s="67">
        <v>0</v>
      </c>
      <c r="F29" s="2">
        <v>0</v>
      </c>
      <c r="G29" s="2">
        <v>0</v>
      </c>
      <c r="H29" s="2">
        <v>0</v>
      </c>
      <c r="I29" s="2">
        <f t="shared" si="11"/>
        <v>498.6</v>
      </c>
    </row>
    <row r="30" spans="1:12" ht="15.6" x14ac:dyDescent="0.3">
      <c r="A30" s="127"/>
      <c r="B30" s="130"/>
      <c r="C30" s="11" t="s">
        <v>11</v>
      </c>
      <c r="D30" s="67">
        <v>0.7</v>
      </c>
      <c r="E30" s="67">
        <v>0.7</v>
      </c>
      <c r="F30" s="2">
        <v>0.7</v>
      </c>
      <c r="G30" s="2">
        <v>0.7</v>
      </c>
      <c r="H30" s="2">
        <v>0.7</v>
      </c>
      <c r="I30" s="2">
        <f t="shared" si="11"/>
        <v>3.5</v>
      </c>
    </row>
    <row r="31" spans="1:12" ht="15.6" x14ac:dyDescent="0.3">
      <c r="A31" s="127"/>
      <c r="B31" s="130"/>
      <c r="C31" s="11" t="s">
        <v>12</v>
      </c>
      <c r="D31" s="67">
        <v>137.30000000000001</v>
      </c>
      <c r="E31" s="67">
        <v>151.6</v>
      </c>
      <c r="F31" s="2">
        <v>173.7</v>
      </c>
      <c r="G31" s="2">
        <v>182</v>
      </c>
      <c r="H31" s="2">
        <v>188.8</v>
      </c>
      <c r="I31" s="2">
        <f t="shared" si="11"/>
        <v>833.39999999999986</v>
      </c>
    </row>
    <row r="32" spans="1:12" ht="15.6" x14ac:dyDescent="0.3">
      <c r="A32" s="127"/>
      <c r="B32" s="131"/>
      <c r="C32" s="11" t="s">
        <v>13</v>
      </c>
      <c r="D32" s="67">
        <v>0</v>
      </c>
      <c r="E32" s="67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7" t="s">
        <v>38</v>
      </c>
      <c r="B33" s="129" t="s">
        <v>19</v>
      </c>
      <c r="C33" s="10" t="s">
        <v>5</v>
      </c>
      <c r="D33" s="66">
        <f>+D34+D35+D36+D38+D37</f>
        <v>0.3</v>
      </c>
      <c r="E33" s="66">
        <f t="shared" ref="E33:I33" si="18">+E34+E35+E36+E38+E37</f>
        <v>2</v>
      </c>
      <c r="F33" s="55">
        <f t="shared" si="18"/>
        <v>2</v>
      </c>
      <c r="G33" s="55">
        <f t="shared" si="18"/>
        <v>2</v>
      </c>
      <c r="H33" s="55">
        <f t="shared" ref="H33" si="19">+H34+H35+H36+H38+H37</f>
        <v>2</v>
      </c>
      <c r="I33" s="55">
        <f t="shared" si="18"/>
        <v>8.3000000000000007</v>
      </c>
    </row>
    <row r="34" spans="1:9" ht="15.6" x14ac:dyDescent="0.3">
      <c r="A34" s="127"/>
      <c r="B34" s="130"/>
      <c r="C34" s="11" t="s">
        <v>10</v>
      </c>
      <c r="D34" s="67">
        <v>0.3</v>
      </c>
      <c r="E34" s="69">
        <v>2</v>
      </c>
      <c r="F34" s="5">
        <v>2</v>
      </c>
      <c r="G34" s="5">
        <v>2</v>
      </c>
      <c r="H34" s="5">
        <v>2</v>
      </c>
      <c r="I34" s="2">
        <f t="shared" si="11"/>
        <v>8.3000000000000007</v>
      </c>
    </row>
    <row r="35" spans="1:9" ht="15.6" x14ac:dyDescent="0.3">
      <c r="A35" s="127"/>
      <c r="B35" s="130"/>
      <c r="C35" s="11" t="s">
        <v>18</v>
      </c>
      <c r="D35" s="67">
        <v>0</v>
      </c>
      <c r="E35" s="69">
        <v>0</v>
      </c>
      <c r="F35" s="5">
        <v>0</v>
      </c>
      <c r="G35" s="5">
        <v>0</v>
      </c>
      <c r="H35" s="5">
        <v>0</v>
      </c>
      <c r="I35" s="2">
        <f t="shared" si="11"/>
        <v>0</v>
      </c>
    </row>
    <row r="36" spans="1:9" ht="15.6" x14ac:dyDescent="0.3">
      <c r="A36" s="127"/>
      <c r="B36" s="130"/>
      <c r="C36" s="11" t="s">
        <v>11</v>
      </c>
      <c r="D36" s="67">
        <v>0</v>
      </c>
      <c r="E36" s="69">
        <v>0</v>
      </c>
      <c r="F36" s="5">
        <v>0</v>
      </c>
      <c r="G36" s="5">
        <v>0</v>
      </c>
      <c r="H36" s="5">
        <v>0</v>
      </c>
      <c r="I36" s="2">
        <f t="shared" si="11"/>
        <v>0</v>
      </c>
    </row>
    <row r="37" spans="1:9" ht="15.6" x14ac:dyDescent="0.3">
      <c r="A37" s="127"/>
      <c r="B37" s="130"/>
      <c r="C37" s="11" t="s">
        <v>12</v>
      </c>
      <c r="D37" s="67">
        <v>0</v>
      </c>
      <c r="E37" s="67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7"/>
      <c r="B38" s="131"/>
      <c r="C38" s="11" t="s">
        <v>13</v>
      </c>
      <c r="D38" s="67">
        <v>0</v>
      </c>
      <c r="E38" s="69">
        <v>0</v>
      </c>
      <c r="F38" s="5">
        <v>0</v>
      </c>
      <c r="G38" s="5">
        <v>0</v>
      </c>
      <c r="H38" s="5">
        <v>0</v>
      </c>
      <c r="I38" s="2">
        <f t="shared" si="11"/>
        <v>0</v>
      </c>
    </row>
    <row r="39" spans="1:9" ht="15.6" x14ac:dyDescent="0.3">
      <c r="A39" s="127" t="s">
        <v>39</v>
      </c>
      <c r="B39" s="129" t="s">
        <v>19</v>
      </c>
      <c r="C39" s="10" t="s">
        <v>5</v>
      </c>
      <c r="D39" s="66">
        <f>+D43+D40+D41+D42+D44</f>
        <v>311.3</v>
      </c>
      <c r="E39" s="66">
        <f t="shared" ref="E39:I39" si="20">+E43+E40+E41+E42+E44</f>
        <v>355.9</v>
      </c>
      <c r="F39" s="55">
        <f t="shared" si="20"/>
        <v>354.1</v>
      </c>
      <c r="G39" s="55">
        <f t="shared" si="20"/>
        <v>354.1</v>
      </c>
      <c r="H39" s="55">
        <f t="shared" ref="H39" si="21">+H43+H40+H41+H42+H44</f>
        <v>354.1</v>
      </c>
      <c r="I39" s="55">
        <f t="shared" si="20"/>
        <v>1729.5</v>
      </c>
    </row>
    <row r="40" spans="1:9" ht="15.6" x14ac:dyDescent="0.3">
      <c r="A40" s="127"/>
      <c r="B40" s="130"/>
      <c r="C40" s="11" t="s">
        <v>10</v>
      </c>
      <c r="D40" s="67">
        <v>311.3</v>
      </c>
      <c r="E40" s="69">
        <v>355.9</v>
      </c>
      <c r="F40" s="5">
        <v>354.1</v>
      </c>
      <c r="G40" s="5">
        <v>354.1</v>
      </c>
      <c r="H40" s="5">
        <v>354.1</v>
      </c>
      <c r="I40" s="2">
        <f t="shared" si="11"/>
        <v>1729.5</v>
      </c>
    </row>
    <row r="41" spans="1:9" ht="15.6" x14ac:dyDescent="0.3">
      <c r="A41" s="127"/>
      <c r="B41" s="130"/>
      <c r="C41" s="11" t="s">
        <v>18</v>
      </c>
      <c r="D41" s="67">
        <v>0</v>
      </c>
      <c r="E41" s="69">
        <v>0</v>
      </c>
      <c r="F41" s="5">
        <v>0</v>
      </c>
      <c r="G41" s="5">
        <v>0</v>
      </c>
      <c r="H41" s="5">
        <v>0</v>
      </c>
      <c r="I41" s="2">
        <f t="shared" si="11"/>
        <v>0</v>
      </c>
    </row>
    <row r="42" spans="1:9" ht="15.6" x14ac:dyDescent="0.3">
      <c r="A42" s="127"/>
      <c r="B42" s="130"/>
      <c r="C42" s="11" t="s">
        <v>11</v>
      </c>
      <c r="D42" s="67">
        <v>0</v>
      </c>
      <c r="E42" s="69">
        <v>0</v>
      </c>
      <c r="F42" s="5">
        <v>0</v>
      </c>
      <c r="G42" s="5">
        <v>0</v>
      </c>
      <c r="H42" s="5">
        <v>0</v>
      </c>
      <c r="I42" s="2">
        <f t="shared" si="11"/>
        <v>0</v>
      </c>
    </row>
    <row r="43" spans="1:9" ht="15.6" x14ac:dyDescent="0.3">
      <c r="A43" s="127"/>
      <c r="B43" s="130"/>
      <c r="C43" s="11" t="s">
        <v>12</v>
      </c>
      <c r="D43" s="67">
        <v>0</v>
      </c>
      <c r="E43" s="67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7"/>
      <c r="B44" s="131"/>
      <c r="C44" s="11" t="s">
        <v>13</v>
      </c>
      <c r="D44" s="67">
        <v>0</v>
      </c>
      <c r="E44" s="69">
        <v>0</v>
      </c>
      <c r="F44" s="5">
        <v>0</v>
      </c>
      <c r="G44" s="5">
        <v>0</v>
      </c>
      <c r="H44" s="5">
        <v>0</v>
      </c>
      <c r="I44" s="2">
        <f t="shared" si="11"/>
        <v>0</v>
      </c>
    </row>
    <row r="45" spans="1:9" ht="15.6" x14ac:dyDescent="0.3">
      <c r="A45" s="127" t="s">
        <v>40</v>
      </c>
      <c r="B45" s="129" t="s">
        <v>19</v>
      </c>
      <c r="C45" s="10" t="s">
        <v>5</v>
      </c>
      <c r="D45" s="66">
        <f t="shared" ref="D45" si="22">D46+D47+D48+D49+D50</f>
        <v>0</v>
      </c>
      <c r="E45" s="66">
        <f t="shared" ref="E45:I45" si="23">E46+E47+E48+E49+E50</f>
        <v>0</v>
      </c>
      <c r="F45" s="55">
        <f t="shared" si="23"/>
        <v>5</v>
      </c>
      <c r="G45" s="55">
        <f t="shared" si="23"/>
        <v>5</v>
      </c>
      <c r="H45" s="55">
        <f t="shared" ref="H45" si="24">H46+H47+H48+H49+H50</f>
        <v>5</v>
      </c>
      <c r="I45" s="55">
        <f t="shared" si="23"/>
        <v>15</v>
      </c>
    </row>
    <row r="46" spans="1:9" ht="15.6" x14ac:dyDescent="0.3">
      <c r="A46" s="127"/>
      <c r="B46" s="137"/>
      <c r="C46" s="11" t="s">
        <v>10</v>
      </c>
      <c r="D46" s="67">
        <v>0</v>
      </c>
      <c r="E46" s="69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6" x14ac:dyDescent="0.3">
      <c r="A47" s="127"/>
      <c r="B47" s="137"/>
      <c r="C47" s="11" t="s">
        <v>18</v>
      </c>
      <c r="D47" s="67">
        <v>0</v>
      </c>
      <c r="E47" s="69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7"/>
      <c r="B48" s="137"/>
      <c r="C48" s="11" t="s">
        <v>11</v>
      </c>
      <c r="D48" s="67">
        <v>0</v>
      </c>
      <c r="E48" s="69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7"/>
      <c r="B49" s="137"/>
      <c r="C49" s="11" t="s">
        <v>12</v>
      </c>
      <c r="D49" s="67">
        <v>0</v>
      </c>
      <c r="E49" s="69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7"/>
      <c r="B50" s="138"/>
      <c r="C50" s="11" t="s">
        <v>13</v>
      </c>
      <c r="D50" s="67">
        <v>0</v>
      </c>
      <c r="E50" s="69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7" t="s">
        <v>41</v>
      </c>
      <c r="B51" s="129" t="s">
        <v>19</v>
      </c>
      <c r="C51" s="10" t="s">
        <v>5</v>
      </c>
      <c r="D51" s="66">
        <f>D52+D53+D54+D55+D56</f>
        <v>0.1</v>
      </c>
      <c r="E51" s="66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25">+I52+I53+I54+I56+I55</f>
        <v>80.099999999999994</v>
      </c>
    </row>
    <row r="52" spans="1:9" ht="15.6" x14ac:dyDescent="0.3">
      <c r="A52" s="127"/>
      <c r="B52" s="130"/>
      <c r="C52" s="11" t="s">
        <v>10</v>
      </c>
      <c r="D52" s="67">
        <v>0.1</v>
      </c>
      <c r="E52" s="69">
        <v>20</v>
      </c>
      <c r="F52" s="5">
        <v>20</v>
      </c>
      <c r="G52" s="5">
        <v>20</v>
      </c>
      <c r="H52" s="5">
        <v>20</v>
      </c>
      <c r="I52" s="2">
        <f t="shared" si="11"/>
        <v>80.099999999999994</v>
      </c>
    </row>
    <row r="53" spans="1:9" ht="15.6" x14ac:dyDescent="0.3">
      <c r="A53" s="127"/>
      <c r="B53" s="130"/>
      <c r="C53" s="11" t="s">
        <v>18</v>
      </c>
      <c r="D53" s="67">
        <f t="shared" ref="D53:D54" si="26">+D59+D65</f>
        <v>0</v>
      </c>
      <c r="E53" s="69">
        <f t="shared" ref="E53:E54" si="27">+E59+E65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28">I59+I65</f>
        <v>0</v>
      </c>
    </row>
    <row r="54" spans="1:9" ht="15.6" x14ac:dyDescent="0.3">
      <c r="A54" s="127"/>
      <c r="B54" s="130"/>
      <c r="C54" s="11" t="s">
        <v>11</v>
      </c>
      <c r="D54" s="67">
        <f t="shared" si="26"/>
        <v>0</v>
      </c>
      <c r="E54" s="69">
        <f t="shared" si="27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11"/>
        <v>0</v>
      </c>
    </row>
    <row r="55" spans="1:9" ht="15.6" x14ac:dyDescent="0.3">
      <c r="A55" s="127"/>
      <c r="B55" s="130"/>
      <c r="C55" s="11" t="s">
        <v>12</v>
      </c>
      <c r="D55" s="67">
        <v>0</v>
      </c>
      <c r="E55" s="67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7"/>
      <c r="B56" s="131"/>
      <c r="C56" s="11" t="s">
        <v>13</v>
      </c>
      <c r="D56" s="67">
        <f>+D62+D68</f>
        <v>0</v>
      </c>
      <c r="E56" s="69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11"/>
        <v>0</v>
      </c>
    </row>
    <row r="57" spans="1:9" ht="15.6" x14ac:dyDescent="0.3">
      <c r="A57" s="132" t="s">
        <v>42</v>
      </c>
      <c r="B57" s="129" t="s">
        <v>19</v>
      </c>
      <c r="C57" s="10" t="s">
        <v>5</v>
      </c>
      <c r="D57" s="66">
        <f>D58+D59+D60+D61+D62</f>
        <v>2914.9</v>
      </c>
      <c r="E57" s="66">
        <f t="shared" ref="E57:I57" si="29">E58+E59+E60+E61+E62</f>
        <v>3372.5</v>
      </c>
      <c r="F57" s="55">
        <f t="shared" si="29"/>
        <v>2964.3</v>
      </c>
      <c r="G57" s="55">
        <f t="shared" si="29"/>
        <v>2964.3</v>
      </c>
      <c r="H57" s="55">
        <f t="shared" ref="H57" si="30">H58+H59+H60+H61+H62</f>
        <v>2964.3</v>
      </c>
      <c r="I57" s="55">
        <f t="shared" si="29"/>
        <v>15180.3</v>
      </c>
    </row>
    <row r="58" spans="1:9" ht="15.6" x14ac:dyDescent="0.3">
      <c r="A58" s="132"/>
      <c r="B58" s="130"/>
      <c r="C58" s="11" t="s">
        <v>10</v>
      </c>
      <c r="D58" s="67">
        <v>2914.9</v>
      </c>
      <c r="E58" s="69">
        <v>3372.5</v>
      </c>
      <c r="F58" s="5">
        <v>2964.3</v>
      </c>
      <c r="G58" s="5">
        <v>2964.3</v>
      </c>
      <c r="H58" s="5">
        <v>2964.3</v>
      </c>
      <c r="I58" s="2">
        <f t="shared" si="11"/>
        <v>15180.3</v>
      </c>
    </row>
    <row r="59" spans="1:9" ht="15.6" x14ac:dyDescent="0.3">
      <c r="A59" s="132"/>
      <c r="B59" s="130"/>
      <c r="C59" s="11" t="s">
        <v>18</v>
      </c>
      <c r="D59" s="67">
        <v>0</v>
      </c>
      <c r="E59" s="69">
        <v>0</v>
      </c>
      <c r="F59" s="5">
        <v>0</v>
      </c>
      <c r="G59" s="5">
        <v>0</v>
      </c>
      <c r="H59" s="5">
        <v>0</v>
      </c>
      <c r="I59" s="2">
        <f t="shared" si="11"/>
        <v>0</v>
      </c>
    </row>
    <row r="60" spans="1:9" ht="15.6" x14ac:dyDescent="0.3">
      <c r="A60" s="132"/>
      <c r="B60" s="130"/>
      <c r="C60" s="11" t="s">
        <v>11</v>
      </c>
      <c r="D60" s="67">
        <v>0</v>
      </c>
      <c r="E60" s="69">
        <v>0</v>
      </c>
      <c r="F60" s="5">
        <v>0</v>
      </c>
      <c r="G60" s="5">
        <v>0</v>
      </c>
      <c r="H60" s="5">
        <v>0</v>
      </c>
      <c r="I60" s="2">
        <f t="shared" si="11"/>
        <v>0</v>
      </c>
    </row>
    <row r="61" spans="1:9" ht="15.6" x14ac:dyDescent="0.3">
      <c r="A61" s="132"/>
      <c r="B61" s="130"/>
      <c r="C61" s="11" t="s">
        <v>12</v>
      </c>
      <c r="D61" s="67">
        <v>0</v>
      </c>
      <c r="E61" s="69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2"/>
      <c r="B62" s="131"/>
      <c r="C62" s="11" t="s">
        <v>13</v>
      </c>
      <c r="D62" s="67">
        <v>0</v>
      </c>
      <c r="E62" s="69">
        <v>0</v>
      </c>
      <c r="F62" s="5">
        <v>0</v>
      </c>
      <c r="G62" s="5">
        <v>0</v>
      </c>
      <c r="H62" s="5">
        <v>0</v>
      </c>
      <c r="I62" s="2">
        <f t="shared" si="11"/>
        <v>0</v>
      </c>
    </row>
    <row r="63" spans="1:9" ht="15.6" x14ac:dyDescent="0.3">
      <c r="A63" s="136" t="s">
        <v>99</v>
      </c>
      <c r="B63" s="129" t="s">
        <v>19</v>
      </c>
      <c r="C63" s="10" t="s">
        <v>5</v>
      </c>
      <c r="D63" s="66">
        <f>+D64+D65+D66+D68+D67</f>
        <v>9.6999999999999993</v>
      </c>
      <c r="E63" s="66">
        <f>E64+E65+E66+E67+E68</f>
        <v>8.3000000000000007</v>
      </c>
      <c r="F63" s="55">
        <f t="shared" ref="F63:I63" si="31">+F64+F65+F66+F68+F67</f>
        <v>9.6</v>
      </c>
      <c r="G63" s="55">
        <f t="shared" si="31"/>
        <v>9.6</v>
      </c>
      <c r="H63" s="55">
        <f t="shared" ref="H63" si="32">+H64+H65+H66+H68+H67</f>
        <v>9.6</v>
      </c>
      <c r="I63" s="55">
        <f t="shared" si="31"/>
        <v>46.800000000000004</v>
      </c>
    </row>
    <row r="64" spans="1:9" ht="15.6" x14ac:dyDescent="0.3">
      <c r="A64" s="136"/>
      <c r="B64" s="130"/>
      <c r="C64" s="11" t="s">
        <v>10</v>
      </c>
      <c r="D64" s="67">
        <f>D70</f>
        <v>9.6999999999999993</v>
      </c>
      <c r="E64" s="67">
        <v>8.3000000000000007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36"/>
      <c r="B65" s="130"/>
      <c r="C65" s="11" t="s">
        <v>18</v>
      </c>
      <c r="D65" s="67">
        <f>D71</f>
        <v>0</v>
      </c>
      <c r="E65" s="67">
        <f t="shared" ref="E65:G68" si="33">E71</f>
        <v>0</v>
      </c>
      <c r="F65" s="2">
        <f t="shared" si="33"/>
        <v>0</v>
      </c>
      <c r="G65" s="2">
        <f t="shared" si="33"/>
        <v>0</v>
      </c>
      <c r="H65" s="2">
        <f t="shared" ref="H65" si="34">H71</f>
        <v>0</v>
      </c>
      <c r="I65" s="2">
        <f>D65+E65+F65+G65+H65</f>
        <v>0</v>
      </c>
    </row>
    <row r="66" spans="1:9" ht="15.6" x14ac:dyDescent="0.3">
      <c r="A66" s="136"/>
      <c r="B66" s="130"/>
      <c r="C66" s="11" t="s">
        <v>11</v>
      </c>
      <c r="D66" s="67">
        <f>D72</f>
        <v>0</v>
      </c>
      <c r="E66" s="67">
        <f t="shared" si="33"/>
        <v>0</v>
      </c>
      <c r="F66" s="2">
        <f t="shared" si="33"/>
        <v>0</v>
      </c>
      <c r="G66" s="2">
        <f t="shared" si="33"/>
        <v>0</v>
      </c>
      <c r="H66" s="2">
        <f t="shared" ref="H66" si="35">H72</f>
        <v>0</v>
      </c>
      <c r="I66" s="2">
        <f>D66+E66+F66+G66+H66</f>
        <v>0</v>
      </c>
    </row>
    <row r="67" spans="1:9" ht="15.6" x14ac:dyDescent="0.3">
      <c r="A67" s="136"/>
      <c r="B67" s="130"/>
      <c r="C67" s="11" t="s">
        <v>12</v>
      </c>
      <c r="D67" s="67">
        <f>D73</f>
        <v>0</v>
      </c>
      <c r="E67" s="67">
        <f t="shared" si="33"/>
        <v>0</v>
      </c>
      <c r="F67" s="2">
        <f t="shared" si="33"/>
        <v>0</v>
      </c>
      <c r="G67" s="2">
        <f t="shared" si="33"/>
        <v>0</v>
      </c>
      <c r="H67" s="2">
        <f t="shared" ref="H67" si="36">H73</f>
        <v>0</v>
      </c>
      <c r="I67" s="2">
        <f>D67+E67+F67+G67+H67</f>
        <v>0</v>
      </c>
    </row>
    <row r="68" spans="1:9" ht="15.6" x14ac:dyDescent="0.3">
      <c r="A68" s="136"/>
      <c r="B68" s="131"/>
      <c r="C68" s="11" t="s">
        <v>13</v>
      </c>
      <c r="D68" s="67">
        <f>D74</f>
        <v>0</v>
      </c>
      <c r="E68" s="67">
        <f t="shared" si="33"/>
        <v>0</v>
      </c>
      <c r="F68" s="2">
        <f t="shared" si="33"/>
        <v>0</v>
      </c>
      <c r="G68" s="2">
        <f t="shared" si="33"/>
        <v>0</v>
      </c>
      <c r="H68" s="2">
        <f t="shared" ref="H68" si="37">H74</f>
        <v>0</v>
      </c>
      <c r="I68" s="2">
        <f>D68+E68+F68+G68+H68</f>
        <v>0</v>
      </c>
    </row>
    <row r="69" spans="1:9" ht="15.6" x14ac:dyDescent="0.3">
      <c r="A69" s="132" t="s">
        <v>43</v>
      </c>
      <c r="B69" s="129" t="s">
        <v>19</v>
      </c>
      <c r="C69" s="10" t="s">
        <v>5</v>
      </c>
      <c r="D69" s="66">
        <f>+D70+D71+D72+D73+D74</f>
        <v>9.6999999999999993</v>
      </c>
      <c r="E69" s="66">
        <f t="shared" ref="E69:G69" si="38">+E70+E71+E72+E73+E74</f>
        <v>8.3000000000000007</v>
      </c>
      <c r="F69" s="55">
        <f t="shared" si="38"/>
        <v>9.6</v>
      </c>
      <c r="G69" s="55">
        <f t="shared" si="38"/>
        <v>9.6</v>
      </c>
      <c r="H69" s="55">
        <f t="shared" ref="H69" si="39">+H70+H71+H72+H73+H74</f>
        <v>9.6</v>
      </c>
      <c r="I69" s="55">
        <f>+I70+I71+I72+I73+I74</f>
        <v>46.800000000000004</v>
      </c>
    </row>
    <row r="70" spans="1:9" ht="15.6" x14ac:dyDescent="0.3">
      <c r="A70" s="132"/>
      <c r="B70" s="130"/>
      <c r="C70" s="11" t="s">
        <v>10</v>
      </c>
      <c r="D70" s="67">
        <v>9.6999999999999993</v>
      </c>
      <c r="E70" s="67">
        <v>8.3000000000000007</v>
      </c>
      <c r="F70" s="2">
        <v>9.6</v>
      </c>
      <c r="G70" s="2">
        <v>9.6</v>
      </c>
      <c r="H70" s="2">
        <v>9.6</v>
      </c>
      <c r="I70" s="2">
        <f t="shared" ref="I70:I86" si="40">+D70+E70+F70+G70+H70</f>
        <v>46.800000000000004</v>
      </c>
    </row>
    <row r="71" spans="1:9" ht="15.6" x14ac:dyDescent="0.3">
      <c r="A71" s="132"/>
      <c r="B71" s="130"/>
      <c r="C71" s="11" t="s">
        <v>18</v>
      </c>
      <c r="D71" s="67">
        <v>0</v>
      </c>
      <c r="E71" s="70">
        <v>0</v>
      </c>
      <c r="F71" s="2">
        <v>0</v>
      </c>
      <c r="G71" s="2">
        <v>0</v>
      </c>
      <c r="H71" s="2">
        <v>0</v>
      </c>
      <c r="I71" s="2">
        <f t="shared" si="40"/>
        <v>0</v>
      </c>
    </row>
    <row r="72" spans="1:9" ht="15.6" x14ac:dyDescent="0.3">
      <c r="A72" s="132"/>
      <c r="B72" s="130"/>
      <c r="C72" s="11" t="s">
        <v>11</v>
      </c>
      <c r="D72" s="67">
        <v>0</v>
      </c>
      <c r="E72" s="70">
        <v>0</v>
      </c>
      <c r="F72" s="2">
        <v>0</v>
      </c>
      <c r="G72" s="2">
        <v>0</v>
      </c>
      <c r="H72" s="2">
        <v>0</v>
      </c>
      <c r="I72" s="2">
        <f t="shared" si="40"/>
        <v>0</v>
      </c>
    </row>
    <row r="73" spans="1:9" ht="15.6" x14ac:dyDescent="0.3">
      <c r="A73" s="132"/>
      <c r="B73" s="130"/>
      <c r="C73" s="11" t="s">
        <v>12</v>
      </c>
      <c r="D73" s="67">
        <v>0</v>
      </c>
      <c r="E73" s="70">
        <v>0</v>
      </c>
      <c r="F73" s="2">
        <v>0</v>
      </c>
      <c r="G73" s="2">
        <v>0</v>
      </c>
      <c r="H73" s="2">
        <v>0</v>
      </c>
      <c r="I73" s="2">
        <f t="shared" si="40"/>
        <v>0</v>
      </c>
    </row>
    <row r="74" spans="1:9" ht="15.6" x14ac:dyDescent="0.3">
      <c r="A74" s="132"/>
      <c r="B74" s="131"/>
      <c r="C74" s="11" t="s">
        <v>13</v>
      </c>
      <c r="D74" s="67">
        <v>0</v>
      </c>
      <c r="E74" s="70">
        <v>0</v>
      </c>
      <c r="F74" s="2">
        <v>0</v>
      </c>
      <c r="G74" s="2">
        <v>0</v>
      </c>
      <c r="H74" s="2">
        <v>0</v>
      </c>
      <c r="I74" s="2">
        <f t="shared" si="40"/>
        <v>0</v>
      </c>
    </row>
    <row r="75" spans="1:9" ht="15.6" x14ac:dyDescent="0.3">
      <c r="A75" s="136" t="s">
        <v>100</v>
      </c>
      <c r="B75" s="129" t="s">
        <v>19</v>
      </c>
      <c r="C75" s="10" t="s">
        <v>5</v>
      </c>
      <c r="D75" s="66">
        <f>D76+D77+D78+D79+D80</f>
        <v>1116.8999999999999</v>
      </c>
      <c r="E75" s="66">
        <f t="shared" ref="E75:I75" si="41">E76+E77+E78+E79+E80</f>
        <v>1791.6</v>
      </c>
      <c r="F75" s="55">
        <f t="shared" si="41"/>
        <v>1700.4</v>
      </c>
      <c r="G75" s="55">
        <f t="shared" si="41"/>
        <v>1711.2</v>
      </c>
      <c r="H75" s="55">
        <f t="shared" ref="H75" si="42">H76+H77+H78+H79+H80</f>
        <v>1789.3</v>
      </c>
      <c r="I75" s="55">
        <f t="shared" si="41"/>
        <v>8109.4</v>
      </c>
    </row>
    <row r="76" spans="1:9" ht="15.6" x14ac:dyDescent="0.3">
      <c r="A76" s="136"/>
      <c r="B76" s="130"/>
      <c r="C76" s="11" t="s">
        <v>10</v>
      </c>
      <c r="D76" s="67">
        <f>D82+D88+D94</f>
        <v>1016.3</v>
      </c>
      <c r="E76" s="67">
        <f>E82+E88+E94</f>
        <v>1540.6</v>
      </c>
      <c r="F76" s="2">
        <f>F82+F88+F94</f>
        <v>1571.7</v>
      </c>
      <c r="G76" s="2">
        <f>G82+G88+G94</f>
        <v>1711.2</v>
      </c>
      <c r="H76" s="2">
        <f>H82+H88+H94</f>
        <v>1789.3</v>
      </c>
      <c r="I76" s="2">
        <f>D76+E76+F76+G76+H76</f>
        <v>7629.0999999999995</v>
      </c>
    </row>
    <row r="77" spans="1:9" ht="15.6" x14ac:dyDescent="0.3">
      <c r="A77" s="136"/>
      <c r="B77" s="130"/>
      <c r="C77" s="11" t="s">
        <v>18</v>
      </c>
      <c r="D77" s="67">
        <f>D83+D89+D95</f>
        <v>0</v>
      </c>
      <c r="E77" s="67">
        <f t="shared" ref="E77:G80" si="43">E83+E89+E95</f>
        <v>0</v>
      </c>
      <c r="F77" s="2">
        <f t="shared" si="43"/>
        <v>0</v>
      </c>
      <c r="G77" s="2">
        <f t="shared" si="43"/>
        <v>0</v>
      </c>
      <c r="H77" s="2">
        <f t="shared" ref="H77" si="44">H83+H89+H95</f>
        <v>0</v>
      </c>
      <c r="I77" s="2">
        <f>D77+E77+F77+G77+H77</f>
        <v>0</v>
      </c>
    </row>
    <row r="78" spans="1:9" ht="15.6" x14ac:dyDescent="0.3">
      <c r="A78" s="136"/>
      <c r="B78" s="130"/>
      <c r="C78" s="11" t="s">
        <v>11</v>
      </c>
      <c r="D78" s="67">
        <v>100.6</v>
      </c>
      <c r="E78" s="67">
        <f>E84+E90+E96</f>
        <v>251</v>
      </c>
      <c r="F78" s="2">
        <f t="shared" si="43"/>
        <v>128.69999999999999</v>
      </c>
      <c r="G78" s="2">
        <f t="shared" si="43"/>
        <v>0</v>
      </c>
      <c r="H78" s="2">
        <f t="shared" ref="H78" si="45">H84+H90+H96</f>
        <v>0</v>
      </c>
      <c r="I78" s="2">
        <f>D78+E78+F78+G78+H78</f>
        <v>480.3</v>
      </c>
    </row>
    <row r="79" spans="1:9" ht="15.6" x14ac:dyDescent="0.3">
      <c r="A79" s="136"/>
      <c r="B79" s="130"/>
      <c r="C79" s="11" t="s">
        <v>12</v>
      </c>
      <c r="D79" s="67">
        <f>D85+D91+D97</f>
        <v>0</v>
      </c>
      <c r="E79" s="67">
        <f t="shared" ref="E79:F80" si="46">E85+E91+E97</f>
        <v>0</v>
      </c>
      <c r="F79" s="2">
        <f t="shared" si="46"/>
        <v>0</v>
      </c>
      <c r="G79" s="2">
        <f t="shared" si="43"/>
        <v>0</v>
      </c>
      <c r="H79" s="2">
        <f t="shared" ref="H79" si="47">H85+H91+H97</f>
        <v>0</v>
      </c>
      <c r="I79" s="2">
        <f>D79+E79+F79+G79+H79</f>
        <v>0</v>
      </c>
    </row>
    <row r="80" spans="1:9" ht="15.6" x14ac:dyDescent="0.3">
      <c r="A80" s="136"/>
      <c r="B80" s="131"/>
      <c r="C80" s="11" t="s">
        <v>13</v>
      </c>
      <c r="D80" s="67">
        <f>D86+D92+D98</f>
        <v>0</v>
      </c>
      <c r="E80" s="67">
        <f t="shared" si="46"/>
        <v>0</v>
      </c>
      <c r="F80" s="2">
        <f t="shared" si="46"/>
        <v>0</v>
      </c>
      <c r="G80" s="2">
        <f t="shared" si="43"/>
        <v>0</v>
      </c>
      <c r="H80" s="2">
        <f t="shared" ref="H80" si="48">H86+H92+H98</f>
        <v>0</v>
      </c>
      <c r="I80" s="2">
        <f>D80+E80+F80+G80+H80</f>
        <v>0</v>
      </c>
    </row>
    <row r="81" spans="1:9" ht="15.6" x14ac:dyDescent="0.3">
      <c r="A81" s="132" t="s">
        <v>44</v>
      </c>
      <c r="B81" s="129" t="s">
        <v>19</v>
      </c>
      <c r="C81" s="10" t="s">
        <v>5</v>
      </c>
      <c r="D81" s="66">
        <f>+D82+D83+D85+D86+D84</f>
        <v>966.4</v>
      </c>
      <c r="E81" s="66">
        <f t="shared" ref="E81:G81" si="49">+E82+E83+E85+E86+E84</f>
        <v>1247.8</v>
      </c>
      <c r="F81" s="55">
        <f t="shared" si="49"/>
        <v>1255.4000000000001</v>
      </c>
      <c r="G81" s="55">
        <f t="shared" si="49"/>
        <v>1396.2</v>
      </c>
      <c r="H81" s="55">
        <f t="shared" ref="H81" si="50">+H82+H83+H85+H86+H84</f>
        <v>1474.3</v>
      </c>
      <c r="I81" s="55">
        <f>+I82+I83+I85+I86+I84</f>
        <v>6340.1</v>
      </c>
    </row>
    <row r="82" spans="1:9" ht="15.6" x14ac:dyDescent="0.3">
      <c r="A82" s="132"/>
      <c r="B82" s="130"/>
      <c r="C82" s="11" t="s">
        <v>10</v>
      </c>
      <c r="D82" s="67">
        <v>966.4</v>
      </c>
      <c r="E82" s="67">
        <v>1247.8</v>
      </c>
      <c r="F82" s="2">
        <v>1255.4000000000001</v>
      </c>
      <c r="G82" s="2">
        <v>1396.2</v>
      </c>
      <c r="H82" s="2">
        <v>1474.3</v>
      </c>
      <c r="I82" s="2">
        <f t="shared" si="40"/>
        <v>6340.1</v>
      </c>
    </row>
    <row r="83" spans="1:9" ht="15.6" x14ac:dyDescent="0.3">
      <c r="A83" s="132"/>
      <c r="B83" s="130"/>
      <c r="C83" s="11" t="s">
        <v>18</v>
      </c>
      <c r="D83" s="67">
        <v>0</v>
      </c>
      <c r="E83" s="67">
        <v>0</v>
      </c>
      <c r="F83" s="2">
        <v>0</v>
      </c>
      <c r="G83" s="2">
        <v>0</v>
      </c>
      <c r="H83" s="2">
        <v>0</v>
      </c>
      <c r="I83" s="2">
        <f t="shared" si="40"/>
        <v>0</v>
      </c>
    </row>
    <row r="84" spans="1:9" ht="15.6" x14ac:dyDescent="0.3">
      <c r="A84" s="132"/>
      <c r="B84" s="130"/>
      <c r="C84" s="11" t="s">
        <v>11</v>
      </c>
      <c r="D84" s="67">
        <v>0</v>
      </c>
      <c r="E84" s="67">
        <v>0</v>
      </c>
      <c r="F84" s="2">
        <v>0</v>
      </c>
      <c r="G84" s="2">
        <v>0</v>
      </c>
      <c r="H84" s="2">
        <v>0</v>
      </c>
      <c r="I84" s="2">
        <f t="shared" si="40"/>
        <v>0</v>
      </c>
    </row>
    <row r="85" spans="1:9" ht="15.6" x14ac:dyDescent="0.3">
      <c r="A85" s="132"/>
      <c r="B85" s="130"/>
      <c r="C85" s="11" t="s">
        <v>12</v>
      </c>
      <c r="D85" s="67">
        <v>0</v>
      </c>
      <c r="E85" s="67">
        <v>0</v>
      </c>
      <c r="F85" s="2">
        <v>0</v>
      </c>
      <c r="G85" s="2">
        <v>0</v>
      </c>
      <c r="H85" s="2">
        <v>0</v>
      </c>
      <c r="I85" s="2">
        <f t="shared" si="40"/>
        <v>0</v>
      </c>
    </row>
    <row r="86" spans="1:9" ht="15.6" x14ac:dyDescent="0.3">
      <c r="A86" s="132"/>
      <c r="B86" s="131"/>
      <c r="C86" s="11" t="s">
        <v>13</v>
      </c>
      <c r="D86" s="67">
        <v>0</v>
      </c>
      <c r="E86" s="67">
        <v>0</v>
      </c>
      <c r="F86" s="2">
        <v>0</v>
      </c>
      <c r="G86" s="2">
        <v>0</v>
      </c>
      <c r="H86" s="2">
        <v>0</v>
      </c>
      <c r="I86" s="2">
        <f t="shared" si="40"/>
        <v>0</v>
      </c>
    </row>
    <row r="87" spans="1:9" ht="15.6" x14ac:dyDescent="0.3">
      <c r="A87" s="127" t="s">
        <v>60</v>
      </c>
      <c r="B87" s="129" t="s">
        <v>19</v>
      </c>
      <c r="C87" s="10" t="s">
        <v>5</v>
      </c>
      <c r="D87" s="66">
        <f>D88+D89+D90+D91+D92</f>
        <v>150.5</v>
      </c>
      <c r="E87" s="66">
        <f t="shared" ref="E87:I87" si="51">+E88+E89+E91+E92+E90</f>
        <v>55.6</v>
      </c>
      <c r="F87" s="55">
        <f t="shared" si="51"/>
        <v>310</v>
      </c>
      <c r="G87" s="55">
        <f t="shared" si="51"/>
        <v>250</v>
      </c>
      <c r="H87" s="55">
        <f t="shared" ref="H87" si="52">+H88+H89+H91+H92+H90</f>
        <v>250</v>
      </c>
      <c r="I87" s="55">
        <f t="shared" si="51"/>
        <v>1016.1</v>
      </c>
    </row>
    <row r="88" spans="1:9" ht="15.6" x14ac:dyDescent="0.3">
      <c r="A88" s="128"/>
      <c r="B88" s="130"/>
      <c r="C88" s="11" t="s">
        <v>10</v>
      </c>
      <c r="D88" s="67">
        <v>49.9</v>
      </c>
      <c r="E88" s="67">
        <v>55.6</v>
      </c>
      <c r="F88" s="2">
        <v>250.6</v>
      </c>
      <c r="G88" s="2">
        <v>250</v>
      </c>
      <c r="H88" s="2">
        <v>250</v>
      </c>
      <c r="I88" s="2">
        <f t="shared" ref="I88:I98" si="53">+D88+E88+F88+G88+H88</f>
        <v>856.1</v>
      </c>
    </row>
    <row r="89" spans="1:9" ht="15.6" x14ac:dyDescent="0.3">
      <c r="A89" s="128"/>
      <c r="B89" s="130"/>
      <c r="C89" s="11" t="s">
        <v>18</v>
      </c>
      <c r="D89" s="67">
        <v>0</v>
      </c>
      <c r="E89" s="67">
        <v>0</v>
      </c>
      <c r="F89" s="2">
        <v>0</v>
      </c>
      <c r="G89" s="2">
        <v>0</v>
      </c>
      <c r="H89" s="2">
        <v>0</v>
      </c>
      <c r="I89" s="2">
        <f t="shared" si="53"/>
        <v>0</v>
      </c>
    </row>
    <row r="90" spans="1:9" ht="15.6" x14ac:dyDescent="0.3">
      <c r="A90" s="128"/>
      <c r="B90" s="130"/>
      <c r="C90" s="11" t="s">
        <v>11</v>
      </c>
      <c r="D90" s="67">
        <v>100.6</v>
      </c>
      <c r="E90" s="67">
        <v>0</v>
      </c>
      <c r="F90" s="2">
        <v>59.4</v>
      </c>
      <c r="G90" s="2">
        <v>0</v>
      </c>
      <c r="H90" s="2">
        <v>0</v>
      </c>
      <c r="I90" s="2">
        <f t="shared" si="53"/>
        <v>160</v>
      </c>
    </row>
    <row r="91" spans="1:9" ht="15.6" x14ac:dyDescent="0.3">
      <c r="A91" s="128"/>
      <c r="B91" s="130"/>
      <c r="C91" s="11" t="s">
        <v>12</v>
      </c>
      <c r="D91" s="67">
        <v>0</v>
      </c>
      <c r="E91" s="67">
        <v>0</v>
      </c>
      <c r="F91" s="2">
        <v>0</v>
      </c>
      <c r="G91" s="2">
        <v>0</v>
      </c>
      <c r="H91" s="2">
        <v>0</v>
      </c>
      <c r="I91" s="2">
        <f t="shared" si="53"/>
        <v>0</v>
      </c>
    </row>
    <row r="92" spans="1:9" ht="15.6" x14ac:dyDescent="0.3">
      <c r="A92" s="128"/>
      <c r="B92" s="131"/>
      <c r="C92" s="11" t="s">
        <v>13</v>
      </c>
      <c r="D92" s="67">
        <v>0</v>
      </c>
      <c r="E92" s="67">
        <v>0</v>
      </c>
      <c r="F92" s="2">
        <v>0</v>
      </c>
      <c r="G92" s="2">
        <v>0</v>
      </c>
      <c r="H92" s="2">
        <v>0</v>
      </c>
      <c r="I92" s="2">
        <f t="shared" si="53"/>
        <v>0</v>
      </c>
    </row>
    <row r="93" spans="1:9" ht="15.6" x14ac:dyDescent="0.3">
      <c r="A93" s="127" t="s">
        <v>61</v>
      </c>
      <c r="B93" s="129" t="s">
        <v>19</v>
      </c>
      <c r="C93" s="10" t="s">
        <v>5</v>
      </c>
      <c r="D93" s="66">
        <f>+D94+D95+D97+D98+D96</f>
        <v>0</v>
      </c>
      <c r="E93" s="66">
        <f t="shared" ref="E93:G93" si="54">+E94+E95+E97+E98+E96</f>
        <v>488.2</v>
      </c>
      <c r="F93" s="55">
        <f t="shared" si="54"/>
        <v>135</v>
      </c>
      <c r="G93" s="55">
        <f t="shared" si="54"/>
        <v>65</v>
      </c>
      <c r="H93" s="55">
        <f t="shared" ref="H93" si="55">+H94+H95+H97+H98+H96</f>
        <v>65</v>
      </c>
      <c r="I93" s="55">
        <f>+I94+I95+I97+I98+I96</f>
        <v>753.2</v>
      </c>
    </row>
    <row r="94" spans="1:9" ht="15.6" x14ac:dyDescent="0.3">
      <c r="A94" s="128"/>
      <c r="B94" s="130"/>
      <c r="C94" s="11" t="s">
        <v>10</v>
      </c>
      <c r="D94" s="67">
        <v>0</v>
      </c>
      <c r="E94" s="67">
        <v>237.2</v>
      </c>
      <c r="F94" s="2">
        <v>65.7</v>
      </c>
      <c r="G94" s="2">
        <v>65</v>
      </c>
      <c r="H94" s="2">
        <v>65</v>
      </c>
      <c r="I94" s="2">
        <f t="shared" si="53"/>
        <v>432.9</v>
      </c>
    </row>
    <row r="95" spans="1:9" ht="15.6" x14ac:dyDescent="0.3">
      <c r="A95" s="128"/>
      <c r="B95" s="130"/>
      <c r="C95" s="11" t="s">
        <v>18</v>
      </c>
      <c r="D95" s="67">
        <v>0</v>
      </c>
      <c r="E95" s="67">
        <v>0</v>
      </c>
      <c r="F95" s="2">
        <v>0</v>
      </c>
      <c r="G95" s="2">
        <v>0</v>
      </c>
      <c r="H95" s="2">
        <v>0</v>
      </c>
      <c r="I95" s="2">
        <f t="shared" si="53"/>
        <v>0</v>
      </c>
    </row>
    <row r="96" spans="1:9" ht="15.6" x14ac:dyDescent="0.3">
      <c r="A96" s="128"/>
      <c r="B96" s="130"/>
      <c r="C96" s="11" t="s">
        <v>11</v>
      </c>
      <c r="D96" s="67">
        <v>0</v>
      </c>
      <c r="E96" s="67">
        <v>251</v>
      </c>
      <c r="F96" s="2">
        <v>69.3</v>
      </c>
      <c r="G96" s="2">
        <v>0</v>
      </c>
      <c r="H96" s="2">
        <v>0</v>
      </c>
      <c r="I96" s="2">
        <f t="shared" si="53"/>
        <v>320.3</v>
      </c>
    </row>
    <row r="97" spans="1:9" ht="15.6" x14ac:dyDescent="0.3">
      <c r="A97" s="128"/>
      <c r="B97" s="130"/>
      <c r="C97" s="11" t="s">
        <v>12</v>
      </c>
      <c r="D97" s="67">
        <v>0</v>
      </c>
      <c r="E97" s="67">
        <v>0</v>
      </c>
      <c r="F97" s="2">
        <v>0</v>
      </c>
      <c r="G97" s="2">
        <v>0</v>
      </c>
      <c r="H97" s="2">
        <v>0</v>
      </c>
      <c r="I97" s="2">
        <f t="shared" si="53"/>
        <v>0</v>
      </c>
    </row>
    <row r="98" spans="1:9" ht="15.6" x14ac:dyDescent="0.3">
      <c r="A98" s="128"/>
      <c r="B98" s="131"/>
      <c r="C98" s="11" t="s">
        <v>13</v>
      </c>
      <c r="D98" s="67">
        <v>0</v>
      </c>
      <c r="E98" s="67">
        <v>0</v>
      </c>
      <c r="F98" s="2">
        <v>0</v>
      </c>
      <c r="G98" s="2">
        <v>0</v>
      </c>
      <c r="H98" s="2">
        <v>0</v>
      </c>
      <c r="I98" s="2">
        <f t="shared" si="53"/>
        <v>0</v>
      </c>
    </row>
    <row r="99" spans="1:9" ht="15.6" x14ac:dyDescent="0.3">
      <c r="A99" s="134" t="s">
        <v>93</v>
      </c>
      <c r="B99" s="129" t="s">
        <v>19</v>
      </c>
      <c r="C99" s="10" t="s">
        <v>5</v>
      </c>
      <c r="D99" s="66">
        <f>D100+D101+D102+D103+D104</f>
        <v>0</v>
      </c>
      <c r="E99" s="66">
        <f t="shared" ref="E99:I99" si="56">E100+E101+E102+E103+E104</f>
        <v>27.2</v>
      </c>
      <c r="F99" s="55">
        <f>F100+F101+F102+F103+F104</f>
        <v>766.8</v>
      </c>
      <c r="G99" s="55">
        <f>G100+G101+G102+G103+G104</f>
        <v>30</v>
      </c>
      <c r="H99" s="55">
        <f>H100+H101+H102+H103+H104</f>
        <v>30</v>
      </c>
      <c r="I99" s="55">
        <f t="shared" si="56"/>
        <v>854</v>
      </c>
    </row>
    <row r="100" spans="1:9" ht="15.6" x14ac:dyDescent="0.3">
      <c r="A100" s="135"/>
      <c r="B100" s="130"/>
      <c r="C100" s="11" t="s">
        <v>10</v>
      </c>
      <c r="D100" s="67">
        <f>D106+D112</f>
        <v>0</v>
      </c>
      <c r="E100" s="67">
        <f>E106+E112</f>
        <v>27.2</v>
      </c>
      <c r="F100" s="2">
        <f>F106+F112</f>
        <v>30</v>
      </c>
      <c r="G100" s="2">
        <f>G106+G112</f>
        <v>30</v>
      </c>
      <c r="H100" s="2">
        <f>H106+H112</f>
        <v>30</v>
      </c>
      <c r="I100" s="2">
        <f>D100+E100+F100+G100+H100</f>
        <v>117.2</v>
      </c>
    </row>
    <row r="101" spans="1:9" ht="15.6" x14ac:dyDescent="0.3">
      <c r="A101" s="135"/>
      <c r="B101" s="130"/>
      <c r="C101" s="11" t="s">
        <v>18</v>
      </c>
      <c r="D101" s="67">
        <f>D107+D113</f>
        <v>0</v>
      </c>
      <c r="E101" s="67">
        <f t="shared" ref="E101:G103" si="57">E107+E113</f>
        <v>0</v>
      </c>
      <c r="F101" s="2">
        <f t="shared" si="57"/>
        <v>0</v>
      </c>
      <c r="G101" s="2">
        <f t="shared" si="57"/>
        <v>0</v>
      </c>
      <c r="H101" s="2">
        <f t="shared" ref="H101" si="58">H107+H113</f>
        <v>0</v>
      </c>
      <c r="I101" s="2">
        <f>D101+E101+F101+G101+H101</f>
        <v>0</v>
      </c>
    </row>
    <row r="102" spans="1:9" ht="15.6" x14ac:dyDescent="0.3">
      <c r="A102" s="135"/>
      <c r="B102" s="130"/>
      <c r="C102" s="11" t="s">
        <v>11</v>
      </c>
      <c r="D102" s="67">
        <f>D108+D114</f>
        <v>0</v>
      </c>
      <c r="E102" s="67">
        <f t="shared" si="57"/>
        <v>0</v>
      </c>
      <c r="F102" s="2">
        <f t="shared" si="57"/>
        <v>736.8</v>
      </c>
      <c r="G102" s="2">
        <f t="shared" si="57"/>
        <v>0</v>
      </c>
      <c r="H102" s="2">
        <f t="shared" ref="H102" si="59">H108+H114</f>
        <v>0</v>
      </c>
      <c r="I102" s="2">
        <f>D102+E102+F102+G102+H102</f>
        <v>736.8</v>
      </c>
    </row>
    <row r="103" spans="1:9" ht="15.6" x14ac:dyDescent="0.3">
      <c r="A103" s="135"/>
      <c r="B103" s="130"/>
      <c r="C103" s="11" t="s">
        <v>12</v>
      </c>
      <c r="D103" s="67">
        <f>D109+D115</f>
        <v>0</v>
      </c>
      <c r="E103" s="67">
        <f t="shared" si="57"/>
        <v>0</v>
      </c>
      <c r="F103" s="2">
        <f t="shared" si="57"/>
        <v>0</v>
      </c>
      <c r="G103" s="2">
        <f t="shared" si="57"/>
        <v>0</v>
      </c>
      <c r="H103" s="2">
        <f t="shared" ref="H103" si="60">H109+H115</f>
        <v>0</v>
      </c>
      <c r="I103" s="2">
        <f>D103+E103+F103+G103+H103</f>
        <v>0</v>
      </c>
    </row>
    <row r="104" spans="1:9" ht="15.6" x14ac:dyDescent="0.3">
      <c r="A104" s="135"/>
      <c r="B104" s="131"/>
      <c r="C104" s="11" t="s">
        <v>13</v>
      </c>
      <c r="D104" s="67">
        <f>D110+D116</f>
        <v>0</v>
      </c>
      <c r="E104" s="67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27" t="s">
        <v>62</v>
      </c>
      <c r="B105" s="129" t="s">
        <v>19</v>
      </c>
      <c r="C105" s="10" t="s">
        <v>5</v>
      </c>
      <c r="D105" s="66">
        <f t="shared" ref="D105" si="61">+D106+D107+D109+D110+D108</f>
        <v>0</v>
      </c>
      <c r="E105" s="66">
        <f>+E106+E107+E109+E110+E108</f>
        <v>27.2</v>
      </c>
      <c r="F105" s="55">
        <f t="shared" ref="F105:I105" si="62">+F106+F107+F109+F110+F108</f>
        <v>15</v>
      </c>
      <c r="G105" s="55">
        <f t="shared" si="62"/>
        <v>15</v>
      </c>
      <c r="H105" s="55">
        <f t="shared" ref="H105" si="63">+H106+H107+H109+H110+H108</f>
        <v>15</v>
      </c>
      <c r="I105" s="55">
        <f t="shared" si="62"/>
        <v>72.2</v>
      </c>
    </row>
    <row r="106" spans="1:9" ht="15.6" x14ac:dyDescent="0.3">
      <c r="A106" s="128"/>
      <c r="B106" s="130"/>
      <c r="C106" s="11" t="s">
        <v>10</v>
      </c>
      <c r="D106" s="67">
        <v>0</v>
      </c>
      <c r="E106" s="67">
        <v>27.2</v>
      </c>
      <c r="F106" s="2">
        <v>15</v>
      </c>
      <c r="G106" s="2">
        <v>15</v>
      </c>
      <c r="H106" s="2">
        <v>15</v>
      </c>
      <c r="I106" s="2">
        <f t="shared" ref="I106:I107" si="64">+D106+E106+F106+G106+H106</f>
        <v>72.2</v>
      </c>
    </row>
    <row r="107" spans="1:9" ht="15.6" x14ac:dyDescent="0.3">
      <c r="A107" s="128"/>
      <c r="B107" s="130"/>
      <c r="C107" s="11" t="s">
        <v>18</v>
      </c>
      <c r="D107" s="67">
        <v>0</v>
      </c>
      <c r="E107" s="67">
        <v>0</v>
      </c>
      <c r="F107" s="2">
        <v>0</v>
      </c>
      <c r="G107" s="2">
        <v>0</v>
      </c>
      <c r="H107" s="2">
        <v>0</v>
      </c>
      <c r="I107" s="2">
        <f t="shared" si="64"/>
        <v>0</v>
      </c>
    </row>
    <row r="108" spans="1:9" ht="15.6" x14ac:dyDescent="0.3">
      <c r="A108" s="128"/>
      <c r="B108" s="130"/>
      <c r="C108" s="11" t="s">
        <v>11</v>
      </c>
      <c r="D108" s="67">
        <v>0</v>
      </c>
      <c r="E108" s="67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28"/>
      <c r="B109" s="130"/>
      <c r="C109" s="11" t="s">
        <v>12</v>
      </c>
      <c r="D109" s="67">
        <v>0</v>
      </c>
      <c r="E109" s="67">
        <v>0</v>
      </c>
      <c r="F109" s="2">
        <v>0</v>
      </c>
      <c r="G109" s="2">
        <v>0</v>
      </c>
      <c r="H109" s="2">
        <v>0</v>
      </c>
      <c r="I109" s="2">
        <f t="shared" ref="I109:I113" si="65">+D109+E109+F109+G109+H109</f>
        <v>0</v>
      </c>
    </row>
    <row r="110" spans="1:9" ht="15.6" x14ac:dyDescent="0.3">
      <c r="A110" s="128"/>
      <c r="B110" s="131"/>
      <c r="C110" s="11" t="s">
        <v>13</v>
      </c>
      <c r="D110" s="67">
        <v>0</v>
      </c>
      <c r="E110" s="67">
        <v>0</v>
      </c>
      <c r="F110" s="2">
        <v>0</v>
      </c>
      <c r="G110" s="2">
        <v>0</v>
      </c>
      <c r="H110" s="2">
        <v>0</v>
      </c>
      <c r="I110" s="2">
        <f t="shared" si="65"/>
        <v>0</v>
      </c>
    </row>
    <row r="111" spans="1:9" ht="15.6" x14ac:dyDescent="0.3">
      <c r="A111" s="127" t="s">
        <v>63</v>
      </c>
      <c r="B111" s="129" t="s">
        <v>19</v>
      </c>
      <c r="C111" s="10" t="s">
        <v>5</v>
      </c>
      <c r="D111" s="66">
        <f>+D112+D113+D115+D116+D114</f>
        <v>0</v>
      </c>
      <c r="E111" s="66">
        <f t="shared" ref="E111:I111" si="66">+E112+E113+E115+E116+E114</f>
        <v>0</v>
      </c>
      <c r="F111" s="55">
        <f t="shared" si="66"/>
        <v>751.8</v>
      </c>
      <c r="G111" s="55">
        <f t="shared" si="66"/>
        <v>15</v>
      </c>
      <c r="H111" s="55">
        <f t="shared" ref="H111" si="67">+H112+H113+H115+H116+H114</f>
        <v>15</v>
      </c>
      <c r="I111" s="55">
        <f t="shared" si="66"/>
        <v>45</v>
      </c>
    </row>
    <row r="112" spans="1:9" ht="15.6" x14ac:dyDescent="0.3">
      <c r="A112" s="128"/>
      <c r="B112" s="130"/>
      <c r="C112" s="11" t="s">
        <v>10</v>
      </c>
      <c r="D112" s="67">
        <v>0</v>
      </c>
      <c r="E112" s="67">
        <v>0</v>
      </c>
      <c r="F112" s="2">
        <v>15</v>
      </c>
      <c r="G112" s="2">
        <v>15</v>
      </c>
      <c r="H112" s="2">
        <v>15</v>
      </c>
      <c r="I112" s="2">
        <f t="shared" si="65"/>
        <v>45</v>
      </c>
    </row>
    <row r="113" spans="1:9" ht="15.6" x14ac:dyDescent="0.3">
      <c r="A113" s="128"/>
      <c r="B113" s="130"/>
      <c r="C113" s="11" t="s">
        <v>18</v>
      </c>
      <c r="D113" s="67">
        <v>0</v>
      </c>
      <c r="E113" s="67">
        <v>0</v>
      </c>
      <c r="F113" s="2">
        <v>0</v>
      </c>
      <c r="G113" s="2">
        <v>0</v>
      </c>
      <c r="H113" s="2">
        <v>0</v>
      </c>
      <c r="I113" s="2">
        <f t="shared" si="65"/>
        <v>0</v>
      </c>
    </row>
    <row r="114" spans="1:9" ht="15.6" x14ac:dyDescent="0.3">
      <c r="A114" s="128"/>
      <c r="B114" s="130"/>
      <c r="C114" s="11" t="s">
        <v>11</v>
      </c>
      <c r="D114" s="67">
        <v>0</v>
      </c>
      <c r="E114" s="67">
        <v>0</v>
      </c>
      <c r="F114" s="2">
        <v>736.8</v>
      </c>
      <c r="G114" s="2">
        <v>0</v>
      </c>
      <c r="H114" s="2">
        <v>0</v>
      </c>
      <c r="I114" s="2">
        <v>0</v>
      </c>
    </row>
    <row r="115" spans="1:9" ht="15.6" x14ac:dyDescent="0.3">
      <c r="A115" s="128"/>
      <c r="B115" s="130"/>
      <c r="C115" s="11" t="s">
        <v>12</v>
      </c>
      <c r="D115" s="67">
        <v>0</v>
      </c>
      <c r="E115" s="67">
        <v>0</v>
      </c>
      <c r="F115" s="2">
        <v>0</v>
      </c>
      <c r="G115" s="2">
        <v>0</v>
      </c>
      <c r="H115" s="2">
        <v>0</v>
      </c>
      <c r="I115" s="2">
        <f t="shared" ref="I115" si="68">+D115+E115+F115+G115+H115</f>
        <v>0</v>
      </c>
    </row>
    <row r="116" spans="1:9" ht="15.6" x14ac:dyDescent="0.3">
      <c r="A116" s="128"/>
      <c r="B116" s="131"/>
      <c r="C116" s="11" t="s">
        <v>13</v>
      </c>
      <c r="D116" s="67">
        <v>0</v>
      </c>
      <c r="E116" s="67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34" t="s">
        <v>94</v>
      </c>
      <c r="B117" s="129" t="s">
        <v>19</v>
      </c>
      <c r="C117" s="10" t="s">
        <v>5</v>
      </c>
      <c r="D117" s="66">
        <f>D123+D129</f>
        <v>184.5</v>
      </c>
      <c r="E117" s="66">
        <f t="shared" ref="E117:I117" si="69">E118+E119+E120+E121+E122</f>
        <v>248.1</v>
      </c>
      <c r="F117" s="55">
        <f t="shared" si="69"/>
        <v>220.5</v>
      </c>
      <c r="G117" s="55">
        <f t="shared" si="69"/>
        <v>564.6</v>
      </c>
      <c r="H117" s="55">
        <f t="shared" ref="H117" si="70">H118+H119+H120+H121+H122</f>
        <v>568.70000000000005</v>
      </c>
      <c r="I117" s="55">
        <f t="shared" si="69"/>
        <v>1792.5</v>
      </c>
    </row>
    <row r="118" spans="1:9" ht="15.6" x14ac:dyDescent="0.3">
      <c r="A118" s="135"/>
      <c r="B118" s="130"/>
      <c r="C118" s="11" t="s">
        <v>10</v>
      </c>
      <c r="D118" s="67">
        <v>130.6</v>
      </c>
      <c r="E118" s="67">
        <f>E124+E130</f>
        <v>188.7</v>
      </c>
      <c r="F118" s="2">
        <f t="shared" ref="F118:F119" si="71">F124+F130</f>
        <v>161.1</v>
      </c>
      <c r="G118" s="2">
        <f t="shared" ref="E118:H122" si="72">G124+G130</f>
        <v>164.6</v>
      </c>
      <c r="H118" s="2">
        <f t="shared" si="72"/>
        <v>168.7</v>
      </c>
      <c r="I118" s="2">
        <f>D118+E118+F118+G118+H118</f>
        <v>813.7</v>
      </c>
    </row>
    <row r="119" spans="1:9" ht="15.6" x14ac:dyDescent="0.3">
      <c r="A119" s="135"/>
      <c r="B119" s="130"/>
      <c r="C119" s="11" t="s">
        <v>18</v>
      </c>
      <c r="D119" s="67">
        <f t="shared" ref="D119:D122" si="73">D125+D131</f>
        <v>0</v>
      </c>
      <c r="E119" s="67">
        <f t="shared" si="72"/>
        <v>0</v>
      </c>
      <c r="F119" s="2">
        <f t="shared" si="71"/>
        <v>0</v>
      </c>
      <c r="G119" s="2">
        <f t="shared" si="72"/>
        <v>0</v>
      </c>
      <c r="H119" s="2">
        <f t="shared" ref="H119" si="74">H125+H131</f>
        <v>0</v>
      </c>
      <c r="I119" s="2">
        <f>D119+E119+F119+G119+H119</f>
        <v>0</v>
      </c>
    </row>
    <row r="120" spans="1:9" ht="15.6" x14ac:dyDescent="0.3">
      <c r="A120" s="135"/>
      <c r="B120" s="130"/>
      <c r="C120" s="11" t="s">
        <v>11</v>
      </c>
      <c r="D120" s="67">
        <f t="shared" si="73"/>
        <v>60</v>
      </c>
      <c r="E120" s="67">
        <f t="shared" si="72"/>
        <v>59.4</v>
      </c>
      <c r="F120" s="67">
        <f t="shared" si="72"/>
        <v>59.4</v>
      </c>
      <c r="G120" s="67">
        <f t="shared" si="72"/>
        <v>400</v>
      </c>
      <c r="H120" s="67">
        <f t="shared" si="72"/>
        <v>400</v>
      </c>
      <c r="I120" s="2">
        <f>D120+E120+F120+G120+H120</f>
        <v>978.8</v>
      </c>
    </row>
    <row r="121" spans="1:9" ht="15.6" x14ac:dyDescent="0.3">
      <c r="A121" s="135"/>
      <c r="B121" s="130"/>
      <c r="C121" s="11" t="s">
        <v>12</v>
      </c>
      <c r="D121" s="67">
        <f t="shared" si="73"/>
        <v>0</v>
      </c>
      <c r="E121" s="67">
        <f t="shared" si="72"/>
        <v>0</v>
      </c>
      <c r="F121" s="2">
        <f t="shared" si="72"/>
        <v>0</v>
      </c>
      <c r="G121" s="2">
        <f t="shared" si="72"/>
        <v>0</v>
      </c>
      <c r="H121" s="2">
        <f t="shared" ref="H121" si="75">H127+H133</f>
        <v>0</v>
      </c>
      <c r="I121" s="2">
        <f>D121+E121+F121+G121+H121</f>
        <v>0</v>
      </c>
    </row>
    <row r="122" spans="1:9" ht="15.6" x14ac:dyDescent="0.3">
      <c r="A122" s="135"/>
      <c r="B122" s="131"/>
      <c r="C122" s="11" t="s">
        <v>13</v>
      </c>
      <c r="D122" s="67">
        <f t="shared" si="73"/>
        <v>0</v>
      </c>
      <c r="E122" s="67">
        <f t="shared" si="72"/>
        <v>0</v>
      </c>
      <c r="F122" s="2">
        <f t="shared" si="72"/>
        <v>0</v>
      </c>
      <c r="G122" s="2">
        <f t="shared" si="72"/>
        <v>0</v>
      </c>
      <c r="H122" s="2">
        <f t="shared" ref="H122" si="76">H128+H134</f>
        <v>0</v>
      </c>
      <c r="I122" s="2">
        <f>D122+E122+F122+G122+H122</f>
        <v>0</v>
      </c>
    </row>
    <row r="123" spans="1:9" ht="15.6" x14ac:dyDescent="0.3">
      <c r="A123" s="127" t="s">
        <v>64</v>
      </c>
      <c r="B123" s="129" t="s">
        <v>19</v>
      </c>
      <c r="C123" s="10" t="s">
        <v>5</v>
      </c>
      <c r="D123" s="66">
        <f>+D124+D125+D127+D128+D126</f>
        <v>184</v>
      </c>
      <c r="E123" s="66">
        <f t="shared" ref="E123:I123" si="77">+E124+E125+E127+E128+E126</f>
        <v>247.6</v>
      </c>
      <c r="F123" s="55">
        <f t="shared" si="77"/>
        <v>220</v>
      </c>
      <c r="G123" s="55">
        <f t="shared" si="77"/>
        <v>564.1</v>
      </c>
      <c r="H123" s="55">
        <f t="shared" ref="H123" si="78">+H124+H125+H127+H128+H126</f>
        <v>568.20000000000005</v>
      </c>
      <c r="I123" s="55">
        <f t="shared" si="77"/>
        <v>1783.8999999999999</v>
      </c>
    </row>
    <row r="124" spans="1:9" ht="15.6" x14ac:dyDescent="0.3">
      <c r="A124" s="128"/>
      <c r="B124" s="130"/>
      <c r="C124" s="11" t="s">
        <v>10</v>
      </c>
      <c r="D124" s="67">
        <v>124</v>
      </c>
      <c r="E124" s="67">
        <v>188.2</v>
      </c>
      <c r="F124" s="2">
        <v>160.6</v>
      </c>
      <c r="G124" s="2">
        <v>164.1</v>
      </c>
      <c r="H124" s="2">
        <v>168.2</v>
      </c>
      <c r="I124" s="2">
        <f t="shared" ref="I124:I125" si="79">+D124+E124+F124+G124+H124</f>
        <v>805.09999999999991</v>
      </c>
    </row>
    <row r="125" spans="1:9" ht="15.6" x14ac:dyDescent="0.3">
      <c r="A125" s="128"/>
      <c r="B125" s="130"/>
      <c r="C125" s="11" t="s">
        <v>18</v>
      </c>
      <c r="D125" s="67">
        <v>0</v>
      </c>
      <c r="E125" s="67">
        <v>0</v>
      </c>
      <c r="F125" s="2">
        <v>0</v>
      </c>
      <c r="G125" s="2">
        <v>0</v>
      </c>
      <c r="H125" s="2">
        <v>0</v>
      </c>
      <c r="I125" s="2">
        <f t="shared" si="79"/>
        <v>0</v>
      </c>
    </row>
    <row r="126" spans="1:9" ht="15.6" x14ac:dyDescent="0.3">
      <c r="A126" s="128"/>
      <c r="B126" s="130"/>
      <c r="C126" s="11" t="s">
        <v>11</v>
      </c>
      <c r="D126" s="67">
        <v>60</v>
      </c>
      <c r="E126" s="67">
        <v>59.4</v>
      </c>
      <c r="F126" s="2">
        <v>59.4</v>
      </c>
      <c r="G126" s="2">
        <v>400</v>
      </c>
      <c r="H126" s="2">
        <v>400</v>
      </c>
      <c r="I126" s="2">
        <f>+D126+E126+F126+G126+H126</f>
        <v>978.8</v>
      </c>
    </row>
    <row r="127" spans="1:9" ht="15.6" x14ac:dyDescent="0.3">
      <c r="A127" s="128"/>
      <c r="B127" s="130"/>
      <c r="C127" s="11" t="s">
        <v>12</v>
      </c>
      <c r="D127" s="67">
        <v>0</v>
      </c>
      <c r="E127" s="67">
        <v>0</v>
      </c>
      <c r="F127" s="2">
        <v>0</v>
      </c>
      <c r="G127" s="2">
        <v>0</v>
      </c>
      <c r="H127" s="2">
        <v>0</v>
      </c>
      <c r="I127" s="2">
        <f t="shared" ref="I127:I131" si="80">+D127+E127+F127+G127+H127</f>
        <v>0</v>
      </c>
    </row>
    <row r="128" spans="1:9" ht="15.6" x14ac:dyDescent="0.3">
      <c r="A128" s="128"/>
      <c r="B128" s="131"/>
      <c r="C128" s="11" t="s">
        <v>13</v>
      </c>
      <c r="D128" s="67">
        <v>0</v>
      </c>
      <c r="E128" s="67">
        <v>0</v>
      </c>
      <c r="F128" s="2">
        <v>0</v>
      </c>
      <c r="G128" s="2">
        <v>0</v>
      </c>
      <c r="H128" s="2">
        <v>0</v>
      </c>
      <c r="I128" s="2">
        <f t="shared" si="80"/>
        <v>0</v>
      </c>
    </row>
    <row r="129" spans="1:9" ht="15.6" x14ac:dyDescent="0.3">
      <c r="A129" s="127" t="s">
        <v>65</v>
      </c>
      <c r="B129" s="129" t="s">
        <v>19</v>
      </c>
      <c r="C129" s="10" t="s">
        <v>5</v>
      </c>
      <c r="D129" s="66">
        <f>+D130+D131+D133+D134+D132</f>
        <v>0.5</v>
      </c>
      <c r="E129" s="66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6" x14ac:dyDescent="0.3">
      <c r="A130" s="128"/>
      <c r="B130" s="130"/>
      <c r="C130" s="11" t="s">
        <v>10</v>
      </c>
      <c r="D130" s="67">
        <v>0.5</v>
      </c>
      <c r="E130" s="67">
        <v>0.5</v>
      </c>
      <c r="F130" s="2">
        <v>0.5</v>
      </c>
      <c r="G130" s="2">
        <v>0.5</v>
      </c>
      <c r="H130" s="2">
        <v>0.5</v>
      </c>
      <c r="I130" s="2">
        <f t="shared" si="80"/>
        <v>2.5</v>
      </c>
    </row>
    <row r="131" spans="1:9" ht="15.6" x14ac:dyDescent="0.3">
      <c r="A131" s="128"/>
      <c r="B131" s="130"/>
      <c r="C131" s="11" t="s">
        <v>18</v>
      </c>
      <c r="D131" s="67">
        <v>0</v>
      </c>
      <c r="E131" s="67">
        <v>0</v>
      </c>
      <c r="F131" s="2">
        <v>0</v>
      </c>
      <c r="G131" s="2">
        <v>0</v>
      </c>
      <c r="H131" s="2">
        <v>0</v>
      </c>
      <c r="I131" s="2">
        <f t="shared" si="80"/>
        <v>0</v>
      </c>
    </row>
    <row r="132" spans="1:9" ht="15.6" x14ac:dyDescent="0.3">
      <c r="A132" s="128"/>
      <c r="B132" s="130"/>
      <c r="C132" s="11" t="s">
        <v>11</v>
      </c>
      <c r="D132" s="67">
        <v>0</v>
      </c>
      <c r="E132" s="67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28"/>
      <c r="B133" s="130"/>
      <c r="C133" s="11" t="s">
        <v>12</v>
      </c>
      <c r="D133" s="67">
        <v>0</v>
      </c>
      <c r="E133" s="67">
        <v>0</v>
      </c>
      <c r="F133" s="2">
        <v>0</v>
      </c>
      <c r="G133" s="2">
        <v>0</v>
      </c>
      <c r="H133" s="2">
        <v>0</v>
      </c>
      <c r="I133" s="2">
        <f t="shared" ref="I133:I134" si="81">+D133+E133+F133+G133+H133</f>
        <v>0</v>
      </c>
    </row>
    <row r="134" spans="1:9" ht="15.6" x14ac:dyDescent="0.3">
      <c r="A134" s="128"/>
      <c r="B134" s="131"/>
      <c r="C134" s="11" t="s">
        <v>13</v>
      </c>
      <c r="D134" s="67">
        <v>0</v>
      </c>
      <c r="E134" s="67">
        <v>0</v>
      </c>
      <c r="F134" s="2">
        <v>0</v>
      </c>
      <c r="G134" s="2">
        <v>0</v>
      </c>
      <c r="H134" s="2">
        <v>0</v>
      </c>
      <c r="I134" s="2">
        <f t="shared" si="81"/>
        <v>0</v>
      </c>
    </row>
    <row r="135" spans="1:9" ht="15.6" x14ac:dyDescent="0.3">
      <c r="A135" s="134" t="s">
        <v>66</v>
      </c>
      <c r="B135" s="129" t="s">
        <v>19</v>
      </c>
      <c r="C135" s="10" t="s">
        <v>5</v>
      </c>
      <c r="D135" s="66">
        <f>D136+D137+D138+D139+D140</f>
        <v>4783.1000000000004</v>
      </c>
      <c r="E135" s="66">
        <f t="shared" ref="E135:G135" si="82">+E136+E137+E139+E140+E138</f>
        <v>5066.1000000000004</v>
      </c>
      <c r="F135" s="55">
        <f t="shared" si="82"/>
        <v>4490.1000000000004</v>
      </c>
      <c r="G135" s="55">
        <f t="shared" si="82"/>
        <v>2276.1</v>
      </c>
      <c r="H135" s="55">
        <f t="shared" ref="H135" si="83">+H136+H137+H139+H140+H138</f>
        <v>2473</v>
      </c>
      <c r="I135" s="55">
        <f>+I136+I137+I139+I140+I138</f>
        <v>19088.399999999998</v>
      </c>
    </row>
    <row r="136" spans="1:9" ht="15.6" x14ac:dyDescent="0.3">
      <c r="A136" s="135"/>
      <c r="B136" s="130"/>
      <c r="C136" s="11" t="s">
        <v>10</v>
      </c>
      <c r="D136" s="67">
        <f>D142+D148</f>
        <v>4626.3999999999996</v>
      </c>
      <c r="E136" s="67">
        <f>E142+E148</f>
        <v>4943.6000000000004</v>
      </c>
      <c r="F136" s="2">
        <f>F142+F148</f>
        <v>4247</v>
      </c>
      <c r="G136" s="2">
        <f>G142+G148</f>
        <v>2276.1</v>
      </c>
      <c r="H136" s="2">
        <f>H142+H148</f>
        <v>2473</v>
      </c>
      <c r="I136" s="2">
        <f>D136+E136+F136+G136+H136</f>
        <v>18566.099999999999</v>
      </c>
    </row>
    <row r="137" spans="1:9" ht="15.6" x14ac:dyDescent="0.3">
      <c r="A137" s="135"/>
      <c r="B137" s="130"/>
      <c r="C137" s="11" t="s">
        <v>18</v>
      </c>
      <c r="D137" s="67">
        <f>D143+D149</f>
        <v>84.6</v>
      </c>
      <c r="E137" s="67">
        <f t="shared" ref="E137:G137" si="84">E143+E149</f>
        <v>0</v>
      </c>
      <c r="F137" s="2">
        <f t="shared" si="84"/>
        <v>0</v>
      </c>
      <c r="G137" s="2">
        <f t="shared" si="84"/>
        <v>0</v>
      </c>
      <c r="H137" s="2">
        <f t="shared" ref="H137" si="85">H143+H149</f>
        <v>0</v>
      </c>
      <c r="I137" s="2">
        <f>D137+E137+F137+G137+H137</f>
        <v>84.6</v>
      </c>
    </row>
    <row r="138" spans="1:9" ht="15.6" x14ac:dyDescent="0.3">
      <c r="A138" s="135"/>
      <c r="B138" s="130"/>
      <c r="C138" s="11" t="s">
        <v>11</v>
      </c>
      <c r="D138" s="67">
        <v>72.099999999999994</v>
      </c>
      <c r="E138" s="67">
        <f>E144+E150</f>
        <v>122.5</v>
      </c>
      <c r="F138" s="2">
        <f>F144+F150</f>
        <v>243.10000000000002</v>
      </c>
      <c r="G138" s="2">
        <f>G144+G150</f>
        <v>0</v>
      </c>
      <c r="H138" s="2">
        <f>H144+H150</f>
        <v>0</v>
      </c>
      <c r="I138" s="2">
        <f>D138+E138+F138+G138+H138</f>
        <v>437.70000000000005</v>
      </c>
    </row>
    <row r="139" spans="1:9" ht="15.6" x14ac:dyDescent="0.3">
      <c r="A139" s="135"/>
      <c r="B139" s="130"/>
      <c r="C139" s="11" t="s">
        <v>12</v>
      </c>
      <c r="D139" s="67">
        <f>D145+D151</f>
        <v>0</v>
      </c>
      <c r="E139" s="67">
        <f t="shared" ref="E139:G140" si="86">E145+E151</f>
        <v>0</v>
      </c>
      <c r="F139" s="2">
        <f t="shared" si="86"/>
        <v>0</v>
      </c>
      <c r="G139" s="2">
        <f t="shared" si="86"/>
        <v>0</v>
      </c>
      <c r="H139" s="2">
        <f t="shared" ref="H139" si="87">H145+H151</f>
        <v>0</v>
      </c>
      <c r="I139" s="2">
        <f>D139+E139+F139+G139+H139</f>
        <v>0</v>
      </c>
    </row>
    <row r="140" spans="1:9" ht="15.6" x14ac:dyDescent="0.3">
      <c r="A140" s="135"/>
      <c r="B140" s="131"/>
      <c r="C140" s="11" t="s">
        <v>13</v>
      </c>
      <c r="D140" s="67">
        <f>D146+D152</f>
        <v>0</v>
      </c>
      <c r="E140" s="67">
        <f t="shared" si="86"/>
        <v>0</v>
      </c>
      <c r="F140" s="2">
        <f t="shared" si="86"/>
        <v>0</v>
      </c>
      <c r="G140" s="2">
        <f t="shared" si="86"/>
        <v>0</v>
      </c>
      <c r="H140" s="2">
        <f t="shared" ref="H140" si="88">H146+H152</f>
        <v>0</v>
      </c>
      <c r="I140" s="2">
        <f>D140+E140+F140+G140+H140</f>
        <v>0</v>
      </c>
    </row>
    <row r="141" spans="1:9" ht="15.6" x14ac:dyDescent="0.3">
      <c r="A141" s="132" t="s">
        <v>67</v>
      </c>
      <c r="B141" s="129" t="s">
        <v>19</v>
      </c>
      <c r="C141" s="10" t="s">
        <v>5</v>
      </c>
      <c r="D141" s="66">
        <f>+D142+D143+D145+D146+D144</f>
        <v>4710.3</v>
      </c>
      <c r="E141" s="66">
        <f t="shared" ref="E141" si="89">+E142+E143+E145+E146+E144</f>
        <v>5066.1000000000004</v>
      </c>
      <c r="F141" s="55">
        <f>+F142+F143+F145+F146+F144</f>
        <v>4400.0999999999995</v>
      </c>
      <c r="G141" s="55">
        <f>+G142+G143+G145+G146+G144</f>
        <v>2266.1</v>
      </c>
      <c r="H141" s="55">
        <f>+H142+H143+H145+H146+H144</f>
        <v>2463</v>
      </c>
      <c r="I141" s="55">
        <f>+I142+I143+I145+I146+I144</f>
        <v>18905.599999999999</v>
      </c>
    </row>
    <row r="142" spans="1:9" ht="15.6" x14ac:dyDescent="0.3">
      <c r="A142" s="133"/>
      <c r="B142" s="130"/>
      <c r="C142" s="11" t="s">
        <v>10</v>
      </c>
      <c r="D142" s="67">
        <v>4625.7</v>
      </c>
      <c r="E142" s="67">
        <v>4943.6000000000004</v>
      </c>
      <c r="F142" s="2">
        <v>4236.2</v>
      </c>
      <c r="G142" s="2">
        <v>2266.1</v>
      </c>
      <c r="H142" s="2">
        <v>2463</v>
      </c>
      <c r="I142" s="2">
        <f t="shared" ref="I142:I152" si="90">+D142+E142+F142+G142+H142</f>
        <v>18534.599999999999</v>
      </c>
    </row>
    <row r="143" spans="1:9" ht="15.6" x14ac:dyDescent="0.3">
      <c r="A143" s="133"/>
      <c r="B143" s="130"/>
      <c r="C143" s="11" t="s">
        <v>18</v>
      </c>
      <c r="D143" s="67">
        <v>84.6</v>
      </c>
      <c r="E143" s="67">
        <v>0</v>
      </c>
      <c r="F143" s="2">
        <v>0</v>
      </c>
      <c r="G143" s="2">
        <v>0</v>
      </c>
      <c r="H143" s="2">
        <v>0</v>
      </c>
      <c r="I143" s="2">
        <f t="shared" si="90"/>
        <v>84.6</v>
      </c>
    </row>
    <row r="144" spans="1:9" ht="15.6" x14ac:dyDescent="0.3">
      <c r="A144" s="133"/>
      <c r="B144" s="130"/>
      <c r="C144" s="11" t="s">
        <v>11</v>
      </c>
      <c r="D144" s="67">
        <v>0</v>
      </c>
      <c r="E144" s="67">
        <v>122.5</v>
      </c>
      <c r="F144" s="2">
        <v>163.9</v>
      </c>
      <c r="G144" s="2">
        <v>0</v>
      </c>
      <c r="H144" s="2">
        <v>0</v>
      </c>
      <c r="I144" s="2">
        <f t="shared" si="90"/>
        <v>286.39999999999998</v>
      </c>
    </row>
    <row r="145" spans="1:9" ht="15.6" x14ac:dyDescent="0.3">
      <c r="A145" s="133"/>
      <c r="B145" s="130"/>
      <c r="C145" s="11" t="s">
        <v>12</v>
      </c>
      <c r="D145" s="67">
        <v>0</v>
      </c>
      <c r="E145" s="67">
        <v>0</v>
      </c>
      <c r="F145" s="2">
        <v>0</v>
      </c>
      <c r="G145" s="2">
        <v>0</v>
      </c>
      <c r="H145" s="2">
        <v>0</v>
      </c>
      <c r="I145" s="2">
        <f t="shared" si="90"/>
        <v>0</v>
      </c>
    </row>
    <row r="146" spans="1:9" ht="15.6" x14ac:dyDescent="0.3">
      <c r="A146" s="133"/>
      <c r="B146" s="131"/>
      <c r="C146" s="11" t="s">
        <v>13</v>
      </c>
      <c r="D146" s="67">
        <v>0</v>
      </c>
      <c r="E146" s="67">
        <v>0</v>
      </c>
      <c r="F146" s="2">
        <v>0</v>
      </c>
      <c r="G146" s="2">
        <v>0</v>
      </c>
      <c r="H146" s="2">
        <v>0</v>
      </c>
      <c r="I146" s="2">
        <f t="shared" si="90"/>
        <v>0</v>
      </c>
    </row>
    <row r="147" spans="1:9" ht="15.6" x14ac:dyDescent="0.3">
      <c r="A147" s="127" t="s">
        <v>68</v>
      </c>
      <c r="B147" s="129" t="s">
        <v>19</v>
      </c>
      <c r="C147" s="10" t="s">
        <v>5</v>
      </c>
      <c r="D147" s="66">
        <f>D148+D149+D151+D152+D150</f>
        <v>173.29999999999998</v>
      </c>
      <c r="E147" s="66">
        <f>+E148+E149+E151+E152+E150</f>
        <v>0</v>
      </c>
      <c r="F147" s="55">
        <f>+F148+F149+F151+F152+F150</f>
        <v>90</v>
      </c>
      <c r="G147" s="55">
        <f>+G148+G149+G151+G152+G150</f>
        <v>10</v>
      </c>
      <c r="H147" s="55">
        <f>+H148+H149+H151+H152+H150</f>
        <v>10</v>
      </c>
      <c r="I147" s="55">
        <f t="shared" si="90"/>
        <v>283.29999999999995</v>
      </c>
    </row>
    <row r="148" spans="1:9" ht="15.6" x14ac:dyDescent="0.3">
      <c r="A148" s="128"/>
      <c r="B148" s="130"/>
      <c r="C148" s="11" t="s">
        <v>10</v>
      </c>
      <c r="D148" s="67">
        <v>0.7</v>
      </c>
      <c r="E148" s="67">
        <v>0</v>
      </c>
      <c r="F148" s="2">
        <v>10.8</v>
      </c>
      <c r="G148" s="2">
        <v>10</v>
      </c>
      <c r="H148" s="2">
        <v>10</v>
      </c>
      <c r="I148" s="2">
        <f t="shared" si="90"/>
        <v>31.5</v>
      </c>
    </row>
    <row r="149" spans="1:9" ht="15.6" x14ac:dyDescent="0.3">
      <c r="A149" s="128"/>
      <c r="B149" s="130"/>
      <c r="C149" s="11" t="s">
        <v>18</v>
      </c>
      <c r="D149" s="67">
        <v>0</v>
      </c>
      <c r="E149" s="67">
        <v>0</v>
      </c>
      <c r="F149" s="2">
        <v>0</v>
      </c>
      <c r="G149" s="2">
        <v>0</v>
      </c>
      <c r="H149" s="2">
        <v>0</v>
      </c>
      <c r="I149" s="2">
        <f t="shared" si="90"/>
        <v>0</v>
      </c>
    </row>
    <row r="150" spans="1:9" ht="15.6" x14ac:dyDescent="0.3">
      <c r="A150" s="128"/>
      <c r="B150" s="130"/>
      <c r="C150" s="11" t="s">
        <v>11</v>
      </c>
      <c r="D150" s="67">
        <v>172.6</v>
      </c>
      <c r="E150" s="67">
        <v>0</v>
      </c>
      <c r="F150" s="2">
        <v>79.2</v>
      </c>
      <c r="G150" s="2">
        <v>0</v>
      </c>
      <c r="H150" s="2">
        <v>0</v>
      </c>
      <c r="I150" s="2">
        <f t="shared" si="90"/>
        <v>251.8</v>
      </c>
    </row>
    <row r="151" spans="1:9" ht="15.6" x14ac:dyDescent="0.3">
      <c r="A151" s="128"/>
      <c r="B151" s="130"/>
      <c r="C151" s="11" t="s">
        <v>12</v>
      </c>
      <c r="D151" s="67">
        <v>0</v>
      </c>
      <c r="E151" s="67">
        <v>0</v>
      </c>
      <c r="F151" s="2">
        <v>0</v>
      </c>
      <c r="G151" s="2">
        <v>0</v>
      </c>
      <c r="H151" s="2">
        <v>0</v>
      </c>
      <c r="I151" s="2">
        <f t="shared" si="90"/>
        <v>0</v>
      </c>
    </row>
    <row r="152" spans="1:9" ht="15.6" x14ac:dyDescent="0.3">
      <c r="A152" s="128"/>
      <c r="B152" s="131"/>
      <c r="C152" s="11" t="s">
        <v>13</v>
      </c>
      <c r="D152" s="67">
        <v>0</v>
      </c>
      <c r="E152" s="67">
        <v>0</v>
      </c>
      <c r="F152" s="2">
        <v>0</v>
      </c>
      <c r="G152" s="2">
        <v>0</v>
      </c>
      <c r="H152" s="2">
        <v>0</v>
      </c>
      <c r="I152" s="2">
        <f t="shared" si="90"/>
        <v>0</v>
      </c>
    </row>
    <row r="153" spans="1:9" ht="15.6" x14ac:dyDescent="0.3">
      <c r="A153" s="134" t="s">
        <v>95</v>
      </c>
      <c r="B153" s="129" t="s">
        <v>19</v>
      </c>
      <c r="C153" s="10" t="s">
        <v>5</v>
      </c>
      <c r="D153" s="66">
        <f>D154+D155+D156+D158</f>
        <v>0</v>
      </c>
      <c r="E153" s="66">
        <f>E154+E155+E156+E158</f>
        <v>2.5</v>
      </c>
      <c r="F153" s="55">
        <f>F154+F155+F156+F158</f>
        <v>1</v>
      </c>
      <c r="G153" s="55">
        <f>G154+G155+G156+G158</f>
        <v>1</v>
      </c>
      <c r="H153" s="55">
        <f>H154+H155+H156+H158</f>
        <v>1</v>
      </c>
      <c r="I153" s="55">
        <f>+I154+I155+I157+I158+I156</f>
        <v>5.5</v>
      </c>
    </row>
    <row r="154" spans="1:9" ht="15.6" x14ac:dyDescent="0.3">
      <c r="A154" s="135"/>
      <c r="B154" s="130"/>
      <c r="C154" s="11" t="s">
        <v>10</v>
      </c>
      <c r="D154" s="67">
        <f t="shared" ref="D154:D158" si="91">D160</f>
        <v>0</v>
      </c>
      <c r="E154" s="67">
        <f t="shared" ref="E154:G158" si="92">E160</f>
        <v>2.5</v>
      </c>
      <c r="F154" s="2">
        <f t="shared" si="92"/>
        <v>1</v>
      </c>
      <c r="G154" s="2">
        <f t="shared" si="92"/>
        <v>1</v>
      </c>
      <c r="H154" s="2">
        <f t="shared" ref="H154" si="93">H160</f>
        <v>1</v>
      </c>
      <c r="I154" s="2">
        <f>D154+E154+F154+G154+H154</f>
        <v>5.5</v>
      </c>
    </row>
    <row r="155" spans="1:9" ht="15.6" x14ac:dyDescent="0.3">
      <c r="A155" s="135"/>
      <c r="B155" s="130"/>
      <c r="C155" s="11" t="s">
        <v>18</v>
      </c>
      <c r="D155" s="67">
        <f t="shared" si="91"/>
        <v>0</v>
      </c>
      <c r="E155" s="67">
        <f t="shared" si="92"/>
        <v>0</v>
      </c>
      <c r="F155" s="2">
        <f t="shared" si="92"/>
        <v>0</v>
      </c>
      <c r="G155" s="2">
        <f t="shared" si="92"/>
        <v>0</v>
      </c>
      <c r="H155" s="2">
        <f t="shared" ref="H155" si="94">H161</f>
        <v>0</v>
      </c>
      <c r="I155" s="2">
        <f>D155+E155+F155+G155+H155</f>
        <v>0</v>
      </c>
    </row>
    <row r="156" spans="1:9" ht="15.6" x14ac:dyDescent="0.3">
      <c r="A156" s="135"/>
      <c r="B156" s="130"/>
      <c r="C156" s="11" t="s">
        <v>11</v>
      </c>
      <c r="D156" s="67">
        <f t="shared" si="91"/>
        <v>0</v>
      </c>
      <c r="E156" s="67">
        <f t="shared" si="92"/>
        <v>0</v>
      </c>
      <c r="F156" s="2">
        <f t="shared" si="92"/>
        <v>0</v>
      </c>
      <c r="G156" s="2">
        <f t="shared" si="92"/>
        <v>0</v>
      </c>
      <c r="H156" s="2">
        <f t="shared" ref="H156" si="95">H162</f>
        <v>0</v>
      </c>
      <c r="I156" s="2">
        <f>D156+E156+F156+G156+H156</f>
        <v>0</v>
      </c>
    </row>
    <row r="157" spans="1:9" ht="15.6" x14ac:dyDescent="0.3">
      <c r="A157" s="135"/>
      <c r="B157" s="130"/>
      <c r="C157" s="11" t="s">
        <v>12</v>
      </c>
      <c r="D157" s="67">
        <f t="shared" si="91"/>
        <v>0</v>
      </c>
      <c r="E157" s="67">
        <f t="shared" si="92"/>
        <v>0</v>
      </c>
      <c r="F157" s="2">
        <f t="shared" si="92"/>
        <v>0</v>
      </c>
      <c r="G157" s="2">
        <f t="shared" si="92"/>
        <v>0</v>
      </c>
      <c r="H157" s="2">
        <f t="shared" ref="H157" si="96">H163</f>
        <v>0</v>
      </c>
      <c r="I157" s="2">
        <f>D157+E157+F157+G157+H157</f>
        <v>0</v>
      </c>
    </row>
    <row r="158" spans="1:9" ht="15.6" x14ac:dyDescent="0.3">
      <c r="A158" s="135"/>
      <c r="B158" s="131"/>
      <c r="C158" s="11" t="s">
        <v>13</v>
      </c>
      <c r="D158" s="67">
        <f t="shared" si="91"/>
        <v>0</v>
      </c>
      <c r="E158" s="67">
        <f t="shared" si="92"/>
        <v>0</v>
      </c>
      <c r="F158" s="2">
        <f t="shared" si="92"/>
        <v>0</v>
      </c>
      <c r="G158" s="2">
        <f t="shared" si="92"/>
        <v>0</v>
      </c>
      <c r="H158" s="2">
        <f t="shared" ref="H158" si="97">H164</f>
        <v>0</v>
      </c>
      <c r="I158" s="2">
        <f>D158+E158+F158+G158+H158</f>
        <v>0</v>
      </c>
    </row>
    <row r="159" spans="1:9" ht="15.6" x14ac:dyDescent="0.3">
      <c r="A159" s="127" t="s">
        <v>69</v>
      </c>
      <c r="B159" s="129" t="s">
        <v>19</v>
      </c>
      <c r="C159" s="10" t="s">
        <v>5</v>
      </c>
      <c r="D159" s="66">
        <f>D160+D161+D162+D163+D164</f>
        <v>0</v>
      </c>
      <c r="E159" s="66">
        <f>+E160+E161+E163+E164+E162</f>
        <v>2.5</v>
      </c>
      <c r="F159" s="55">
        <f>+F160+F161+F163+F164+F162</f>
        <v>1</v>
      </c>
      <c r="G159" s="55">
        <f>+G160+G161+G163+G164+G162</f>
        <v>1</v>
      </c>
      <c r="H159" s="55">
        <f>+H160+H161+H163+H164+H162</f>
        <v>1</v>
      </c>
      <c r="I159" s="55">
        <f t="shared" ref="I159:I164" si="98">+D159+E159+F159+G159+H159</f>
        <v>5.5</v>
      </c>
    </row>
    <row r="160" spans="1:9" ht="15.6" x14ac:dyDescent="0.3">
      <c r="A160" s="128"/>
      <c r="B160" s="130"/>
      <c r="C160" s="11" t="s">
        <v>10</v>
      </c>
      <c r="D160" s="67">
        <v>0</v>
      </c>
      <c r="E160" s="67">
        <v>2.5</v>
      </c>
      <c r="F160" s="2">
        <v>1</v>
      </c>
      <c r="G160" s="2">
        <v>1</v>
      </c>
      <c r="H160" s="2">
        <v>1</v>
      </c>
      <c r="I160" s="2">
        <f t="shared" si="98"/>
        <v>5.5</v>
      </c>
    </row>
    <row r="161" spans="1:9" ht="15.6" x14ac:dyDescent="0.3">
      <c r="A161" s="128"/>
      <c r="B161" s="130"/>
      <c r="C161" s="11" t="s">
        <v>18</v>
      </c>
      <c r="D161" s="67">
        <v>0</v>
      </c>
      <c r="E161" s="67">
        <v>0</v>
      </c>
      <c r="F161" s="2">
        <v>0</v>
      </c>
      <c r="G161" s="2">
        <v>0</v>
      </c>
      <c r="H161" s="2">
        <v>0</v>
      </c>
      <c r="I161" s="2">
        <f t="shared" si="98"/>
        <v>0</v>
      </c>
    </row>
    <row r="162" spans="1:9" ht="15.6" x14ac:dyDescent="0.3">
      <c r="A162" s="128"/>
      <c r="B162" s="130"/>
      <c r="C162" s="11" t="s">
        <v>11</v>
      </c>
      <c r="D162" s="67">
        <v>0</v>
      </c>
      <c r="E162" s="67">
        <v>0</v>
      </c>
      <c r="F162" s="2">
        <v>0</v>
      </c>
      <c r="G162" s="2">
        <v>0</v>
      </c>
      <c r="H162" s="2">
        <v>0</v>
      </c>
      <c r="I162" s="2">
        <f t="shared" si="98"/>
        <v>0</v>
      </c>
    </row>
    <row r="163" spans="1:9" ht="15.6" x14ac:dyDescent="0.3">
      <c r="A163" s="128"/>
      <c r="B163" s="130"/>
      <c r="C163" s="11" t="s">
        <v>12</v>
      </c>
      <c r="D163" s="67">
        <v>0</v>
      </c>
      <c r="E163" s="67">
        <v>0</v>
      </c>
      <c r="F163" s="2">
        <v>0</v>
      </c>
      <c r="G163" s="2">
        <v>0</v>
      </c>
      <c r="H163" s="2">
        <v>0</v>
      </c>
      <c r="I163" s="2">
        <f t="shared" si="98"/>
        <v>0</v>
      </c>
    </row>
    <row r="164" spans="1:9" ht="15.6" x14ac:dyDescent="0.3">
      <c r="A164" s="128"/>
      <c r="B164" s="131"/>
      <c r="C164" s="11" t="s">
        <v>13</v>
      </c>
      <c r="D164" s="67">
        <v>0</v>
      </c>
      <c r="E164" s="67">
        <v>0</v>
      </c>
      <c r="F164" s="2">
        <v>0</v>
      </c>
      <c r="G164" s="2">
        <v>0</v>
      </c>
      <c r="H164" s="2">
        <v>0</v>
      </c>
      <c r="I164" s="2">
        <f t="shared" si="98"/>
        <v>0</v>
      </c>
    </row>
  </sheetData>
  <mergeCells count="67"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  <mergeCell ref="B15:B20"/>
    <mergeCell ref="A21:A26"/>
    <mergeCell ref="B21:B26"/>
    <mergeCell ref="A33:A38"/>
    <mergeCell ref="B33:B38"/>
    <mergeCell ref="A39:A44"/>
    <mergeCell ref="B39:B44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23:A128"/>
    <mergeCell ref="B123:B128"/>
    <mergeCell ref="A129:A134"/>
    <mergeCell ref="B129:B134"/>
    <mergeCell ref="A135:A140"/>
    <mergeCell ref="B135:B140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opLeftCell="A46" workbookViewId="0">
      <selection activeCell="F15" sqref="F15:F164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50" customWidth="1"/>
    <col min="5" max="5" width="12.5546875" style="50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5"/>
      <c r="B1" s="7"/>
      <c r="C1" s="8"/>
      <c r="D1" s="48"/>
      <c r="E1" s="48"/>
      <c r="F1" s="7"/>
      <c r="G1" s="125" t="s">
        <v>70</v>
      </c>
      <c r="H1" s="125"/>
      <c r="I1" s="125"/>
    </row>
    <row r="2" spans="1:9" ht="15.6" x14ac:dyDescent="0.3">
      <c r="A2" s="45"/>
      <c r="B2" s="7"/>
      <c r="C2" s="8"/>
      <c r="D2" s="48"/>
      <c r="E2" s="48"/>
      <c r="F2" s="124" t="s">
        <v>55</v>
      </c>
      <c r="G2" s="124"/>
      <c r="H2" s="124"/>
      <c r="I2" s="124"/>
    </row>
    <row r="3" spans="1:9" ht="15.6" x14ac:dyDescent="0.3">
      <c r="A3" s="45"/>
      <c r="B3" s="7"/>
      <c r="C3" s="8"/>
      <c r="D3" s="48"/>
      <c r="E3" s="48"/>
      <c r="F3" s="125" t="s">
        <v>56</v>
      </c>
      <c r="G3" s="125"/>
      <c r="H3" s="125"/>
      <c r="I3" s="125"/>
    </row>
    <row r="4" spans="1:9" ht="15.6" x14ac:dyDescent="0.3">
      <c r="A4" s="45"/>
      <c r="B4" s="7"/>
      <c r="C4" s="8"/>
      <c r="D4" s="48"/>
      <c r="E4" s="125" t="s">
        <v>57</v>
      </c>
      <c r="F4" s="125"/>
      <c r="G4" s="125"/>
      <c r="H4" s="125"/>
      <c r="I4" s="125"/>
    </row>
    <row r="5" spans="1:9" ht="15.6" x14ac:dyDescent="0.3">
      <c r="A5" s="45"/>
      <c r="B5" s="7"/>
      <c r="C5" s="8"/>
      <c r="D5" s="48"/>
      <c r="E5" s="48"/>
      <c r="F5" s="7"/>
      <c r="G5" s="7"/>
      <c r="H5" s="7"/>
      <c r="I5" s="7"/>
    </row>
    <row r="6" spans="1:9" ht="18" x14ac:dyDescent="0.3">
      <c r="A6" s="46"/>
      <c r="B6" s="126" t="s">
        <v>109</v>
      </c>
      <c r="C6" s="126"/>
      <c r="D6" s="126"/>
      <c r="E6" s="126"/>
      <c r="F6" s="126"/>
      <c r="G6" s="126"/>
      <c r="H6" s="126"/>
      <c r="I6" s="126"/>
    </row>
    <row r="7" spans="1:9" ht="18" x14ac:dyDescent="0.3">
      <c r="A7" s="46"/>
      <c r="B7" s="141" t="s">
        <v>58</v>
      </c>
      <c r="C7" s="141"/>
      <c r="D7" s="141"/>
      <c r="E7" s="141"/>
      <c r="F7" s="141"/>
      <c r="G7" s="141"/>
      <c r="H7" s="141"/>
      <c r="I7" s="141"/>
    </row>
    <row r="8" spans="1:9" ht="18" x14ac:dyDescent="0.3">
      <c r="A8" s="46"/>
      <c r="B8" s="141" t="s">
        <v>59</v>
      </c>
      <c r="C8" s="141"/>
      <c r="D8" s="141"/>
      <c r="E8" s="141"/>
      <c r="F8" s="141"/>
      <c r="G8" s="141"/>
      <c r="H8" s="141"/>
      <c r="I8" s="141"/>
    </row>
    <row r="9" spans="1:9" ht="18" x14ac:dyDescent="0.35">
      <c r="A9" s="46"/>
      <c r="B9" s="1"/>
      <c r="C9" s="9"/>
      <c r="D9" s="49"/>
      <c r="E9" s="49"/>
      <c r="F9" s="1"/>
      <c r="G9" s="1"/>
      <c r="H9" s="1"/>
      <c r="I9" s="1"/>
    </row>
    <row r="10" spans="1:9" ht="17.399999999999999" x14ac:dyDescent="0.3">
      <c r="A10" s="142" t="s">
        <v>0</v>
      </c>
      <c r="B10" s="143" t="s">
        <v>1</v>
      </c>
      <c r="C10" s="144" t="s">
        <v>2</v>
      </c>
      <c r="D10" s="145" t="s">
        <v>3</v>
      </c>
      <c r="E10" s="145"/>
      <c r="F10" s="145"/>
      <c r="G10" s="145"/>
      <c r="H10" s="145"/>
      <c r="I10" s="145"/>
    </row>
    <row r="11" spans="1:9" x14ac:dyDescent="0.3">
      <c r="A11" s="142"/>
      <c r="B11" s="143"/>
      <c r="C11" s="144"/>
      <c r="D11" s="148">
        <v>2021</v>
      </c>
      <c r="E11" s="148">
        <v>2022</v>
      </c>
      <c r="F11" s="145">
        <v>2023</v>
      </c>
      <c r="G11" s="145">
        <v>2024</v>
      </c>
      <c r="H11" s="145">
        <v>2025</v>
      </c>
      <c r="I11" s="145" t="s">
        <v>4</v>
      </c>
    </row>
    <row r="12" spans="1:9" x14ac:dyDescent="0.3">
      <c r="A12" s="142"/>
      <c r="B12" s="143"/>
      <c r="C12" s="144"/>
      <c r="D12" s="148"/>
      <c r="E12" s="148"/>
      <c r="F12" s="145"/>
      <c r="G12" s="145"/>
      <c r="H12" s="145"/>
      <c r="I12" s="145"/>
    </row>
    <row r="13" spans="1:9" ht="27.75" customHeight="1" x14ac:dyDescent="0.3">
      <c r="A13" s="142"/>
      <c r="B13" s="143"/>
      <c r="C13" s="144"/>
      <c r="D13" s="148"/>
      <c r="E13" s="148"/>
      <c r="F13" s="145"/>
      <c r="G13" s="145"/>
      <c r="H13" s="145"/>
      <c r="I13" s="145"/>
    </row>
    <row r="14" spans="1:9" ht="17.399999999999999" x14ac:dyDescent="0.3">
      <c r="A14" s="51">
        <v>1</v>
      </c>
      <c r="B14" s="52">
        <v>2</v>
      </c>
      <c r="C14" s="53">
        <v>3</v>
      </c>
      <c r="D14" s="58">
        <v>4</v>
      </c>
      <c r="E14" s="60">
        <v>5</v>
      </c>
      <c r="F14" s="54">
        <v>6</v>
      </c>
      <c r="G14" s="54">
        <v>6</v>
      </c>
      <c r="H14" s="54">
        <v>6</v>
      </c>
      <c r="I14" s="54">
        <v>9</v>
      </c>
    </row>
    <row r="15" spans="1:9" ht="17.399999999999999" x14ac:dyDescent="0.3">
      <c r="A15" s="147" t="s">
        <v>97</v>
      </c>
      <c r="B15" s="139" t="s">
        <v>16</v>
      </c>
      <c r="C15" s="15" t="s">
        <v>5</v>
      </c>
      <c r="D15" s="56">
        <f>D21+D63+D75+D99+D117+D135+D153</f>
        <v>14037.300000000001</v>
      </c>
      <c r="E15" s="56">
        <f>E16+E17+E18+E19+E20</f>
        <v>16772.5</v>
      </c>
      <c r="F15" s="56">
        <f>F16+F17+F18+F19+F20</f>
        <v>14824.800000000003</v>
      </c>
      <c r="G15" s="56">
        <f>G16+G17+G18+G19+G20</f>
        <v>11765.200000000003</v>
      </c>
      <c r="H15" s="56">
        <f>H16+H17+H18+H19+H20</f>
        <v>11623.7</v>
      </c>
      <c r="I15" s="56">
        <f t="shared" ref="I15:I20" si="0">D15+E15+F15+G15+H15</f>
        <v>69023.500000000015</v>
      </c>
    </row>
    <row r="16" spans="1:9" ht="39" customHeight="1" x14ac:dyDescent="0.3">
      <c r="A16" s="147"/>
      <c r="B16" s="140"/>
      <c r="C16" s="16" t="s">
        <v>6</v>
      </c>
      <c r="D16" s="12">
        <f>D22+D64+D76+D100+D118+D136+D154</f>
        <v>13059.5</v>
      </c>
      <c r="E16" s="12">
        <f>E22+E64+E76+E100+E118+E136+E154</f>
        <v>16187.300000000001</v>
      </c>
      <c r="F16" s="12">
        <f>F22+F64+F76+F100+F118+F136+F154</f>
        <v>13482.400000000001</v>
      </c>
      <c r="G16" s="12">
        <f>G22+G64+G76+G100+G118+G136+G154</f>
        <v>11182.500000000002</v>
      </c>
      <c r="H16" s="12">
        <f>H22+H64+H76+H100+H118+H136+H154</f>
        <v>11034.2</v>
      </c>
      <c r="I16" s="12">
        <f t="shared" si="0"/>
        <v>64945.900000000009</v>
      </c>
    </row>
    <row r="17" spans="1:9" ht="94.5" customHeight="1" x14ac:dyDescent="0.3">
      <c r="A17" s="147"/>
      <c r="B17" s="140"/>
      <c r="C17" s="16" t="s">
        <v>17</v>
      </c>
      <c r="D17" s="12">
        <f t="shared" ref="D17:H20" si="1">D23+D65+D77+D101+D119+D137</f>
        <v>583.20000000000005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583.20000000000005</v>
      </c>
    </row>
    <row r="18" spans="1:9" ht="92.25" customHeight="1" x14ac:dyDescent="0.3">
      <c r="A18" s="147"/>
      <c r="B18" s="140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1168.6999999999998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2637.0999999999995</v>
      </c>
    </row>
    <row r="19" spans="1:9" ht="93.75" customHeight="1" x14ac:dyDescent="0.3">
      <c r="A19" s="147"/>
      <c r="B19" s="140"/>
      <c r="C19" s="16" t="s">
        <v>8</v>
      </c>
      <c r="D19" s="12">
        <f t="shared" si="1"/>
        <v>137.30000000000001</v>
      </c>
      <c r="E19" s="12">
        <f t="shared" si="1"/>
        <v>151.6</v>
      </c>
      <c r="F19" s="12">
        <f t="shared" si="1"/>
        <v>173.7</v>
      </c>
      <c r="G19" s="12">
        <f t="shared" si="1"/>
        <v>182</v>
      </c>
      <c r="H19" s="12">
        <f t="shared" si="1"/>
        <v>188.8</v>
      </c>
      <c r="I19" s="12">
        <f t="shared" si="0"/>
        <v>833.39999999999986</v>
      </c>
    </row>
    <row r="20" spans="1:9" ht="75.75" customHeight="1" x14ac:dyDescent="0.3">
      <c r="A20" s="147"/>
      <c r="B20" s="140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9" ht="15.6" x14ac:dyDescent="0.3">
      <c r="A21" s="132" t="s">
        <v>98</v>
      </c>
      <c r="B21" s="129" t="s">
        <v>16</v>
      </c>
      <c r="C21" s="10" t="s">
        <v>5</v>
      </c>
      <c r="D21" s="55">
        <f>+D22+D23+D24+D25+D26</f>
        <v>7913.1</v>
      </c>
      <c r="E21" s="55">
        <f t="shared" ref="E21:I21" si="2">+E22+E23+E24+E25+E26</f>
        <v>9628.7000000000007</v>
      </c>
      <c r="F21" s="55">
        <f t="shared" si="2"/>
        <v>7636.4000000000005</v>
      </c>
      <c r="G21" s="55">
        <f t="shared" si="2"/>
        <v>7172.7</v>
      </c>
      <c r="H21" s="55">
        <f t="shared" si="2"/>
        <v>6752.1</v>
      </c>
      <c r="I21" s="55">
        <f t="shared" si="2"/>
        <v>39103</v>
      </c>
    </row>
    <row r="22" spans="1:9" ht="15.6" x14ac:dyDescent="0.3">
      <c r="A22" s="132"/>
      <c r="B22" s="130"/>
      <c r="C22" s="11" t="s">
        <v>10</v>
      </c>
      <c r="D22" s="2">
        <f t="shared" ref="D22:H26" si="3">D28+D34+D40+D46+D52+D58</f>
        <v>7276.5</v>
      </c>
      <c r="E22" s="2">
        <f t="shared" si="3"/>
        <v>9476.4</v>
      </c>
      <c r="F22" s="2">
        <f t="shared" si="3"/>
        <v>7462.0000000000009</v>
      </c>
      <c r="G22" s="2">
        <f t="shared" si="3"/>
        <v>6990</v>
      </c>
      <c r="H22" s="2">
        <f t="shared" si="3"/>
        <v>6562.6</v>
      </c>
      <c r="I22" s="2">
        <f t="shared" ref="I22:I62" si="4">+D22+E22+F22+G22+H22</f>
        <v>37767.5</v>
      </c>
    </row>
    <row r="23" spans="1:9" ht="15.6" x14ac:dyDescent="0.3">
      <c r="A23" s="132"/>
      <c r="B23" s="130"/>
      <c r="C23" s="11" t="s">
        <v>18</v>
      </c>
      <c r="D23" s="2">
        <f t="shared" si="3"/>
        <v>498.6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498.6</v>
      </c>
    </row>
    <row r="24" spans="1:9" ht="15.6" x14ac:dyDescent="0.3">
      <c r="A24" s="132"/>
      <c r="B24" s="130"/>
      <c r="C24" s="11" t="s">
        <v>11</v>
      </c>
      <c r="D24" s="2">
        <f t="shared" si="3"/>
        <v>0.7</v>
      </c>
      <c r="E24" s="2">
        <f t="shared" si="3"/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9" ht="15.6" x14ac:dyDescent="0.3">
      <c r="A25" s="132"/>
      <c r="B25" s="130"/>
      <c r="C25" s="11" t="s">
        <v>12</v>
      </c>
      <c r="D25" s="2">
        <f t="shared" si="3"/>
        <v>137.30000000000001</v>
      </c>
      <c r="E25" s="2">
        <f t="shared" si="3"/>
        <v>151.6</v>
      </c>
      <c r="F25" s="2">
        <f t="shared" si="3"/>
        <v>173.7</v>
      </c>
      <c r="G25" s="2">
        <f t="shared" si="3"/>
        <v>182</v>
      </c>
      <c r="H25" s="2">
        <f t="shared" si="3"/>
        <v>188.8</v>
      </c>
      <c r="I25" s="2">
        <f t="shared" si="4"/>
        <v>833.39999999999986</v>
      </c>
    </row>
    <row r="26" spans="1:9" ht="15.6" x14ac:dyDescent="0.3">
      <c r="A26" s="132"/>
      <c r="B26" s="130"/>
      <c r="C26" s="11" t="s">
        <v>13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9" ht="15.6" x14ac:dyDescent="0.3">
      <c r="A27" s="127" t="s">
        <v>37</v>
      </c>
      <c r="B27" s="129" t="s">
        <v>19</v>
      </c>
      <c r="C27" s="10" t="s">
        <v>5</v>
      </c>
      <c r="D27" s="59">
        <f>+D28+D29+D30+D31+D32</f>
        <v>4686.5</v>
      </c>
      <c r="E27" s="55">
        <f>E28+E29+E30+E31+E32</f>
        <v>5878.3</v>
      </c>
      <c r="F27" s="55">
        <f t="shared" ref="F27" si="5">+F28+F29+F30+F31+F32</f>
        <v>4291</v>
      </c>
      <c r="G27" s="55">
        <f t="shared" ref="F27:H27" si="6">+G28+G29+G30+G31+G32</f>
        <v>3827.2999999999997</v>
      </c>
      <c r="H27" s="55">
        <f t="shared" si="6"/>
        <v>3406.7</v>
      </c>
      <c r="I27" s="55">
        <f>+I28+I29+I30+I31+I32</f>
        <v>4011.5</v>
      </c>
    </row>
    <row r="28" spans="1:9" ht="15.6" x14ac:dyDescent="0.3">
      <c r="A28" s="127"/>
      <c r="B28" s="130"/>
      <c r="C28" s="11" t="s">
        <v>10</v>
      </c>
      <c r="D28" s="2">
        <v>4049.9</v>
      </c>
      <c r="E28" s="5">
        <v>5726</v>
      </c>
      <c r="F28" s="5">
        <v>4116.6000000000004</v>
      </c>
      <c r="G28" s="5">
        <v>3644.6</v>
      </c>
      <c r="H28" s="5">
        <v>3217.2</v>
      </c>
      <c r="I28" s="2">
        <v>2676</v>
      </c>
    </row>
    <row r="29" spans="1:9" ht="15.6" x14ac:dyDescent="0.3">
      <c r="A29" s="127"/>
      <c r="B29" s="130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498.6</v>
      </c>
    </row>
    <row r="30" spans="1:9" ht="15.6" x14ac:dyDescent="0.3">
      <c r="A30" s="127"/>
      <c r="B30" s="130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9" ht="15.6" x14ac:dyDescent="0.3">
      <c r="A31" s="127"/>
      <c r="B31" s="130"/>
      <c r="C31" s="11" t="s">
        <v>12</v>
      </c>
      <c r="D31" s="2">
        <v>137.30000000000001</v>
      </c>
      <c r="E31" s="2">
        <v>151.6</v>
      </c>
      <c r="F31" s="2">
        <v>173.7</v>
      </c>
      <c r="G31" s="2">
        <v>182</v>
      </c>
      <c r="H31" s="2">
        <v>188.8</v>
      </c>
      <c r="I31" s="2">
        <f t="shared" si="4"/>
        <v>833.39999999999986</v>
      </c>
    </row>
    <row r="32" spans="1:9" ht="15.6" x14ac:dyDescent="0.3">
      <c r="A32" s="127"/>
      <c r="B32" s="131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7" t="s">
        <v>38</v>
      </c>
      <c r="B33" s="129" t="s">
        <v>19</v>
      </c>
      <c r="C33" s="10" t="s">
        <v>5</v>
      </c>
      <c r="D33" s="55">
        <f>+D34+D35+D36+D38+D37</f>
        <v>0.3</v>
      </c>
      <c r="E33" s="55">
        <f t="shared" ref="E33:I33" si="7">+E34+E35+E36+E38+E37</f>
        <v>2</v>
      </c>
      <c r="F33" s="55">
        <f t="shared" si="7"/>
        <v>2</v>
      </c>
      <c r="G33" s="55">
        <f t="shared" si="7"/>
        <v>2</v>
      </c>
      <c r="H33" s="55">
        <f t="shared" si="7"/>
        <v>2</v>
      </c>
      <c r="I33" s="55">
        <f t="shared" si="7"/>
        <v>8.3000000000000007</v>
      </c>
    </row>
    <row r="34" spans="1:9" ht="15.6" x14ac:dyDescent="0.3">
      <c r="A34" s="127"/>
      <c r="B34" s="130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8.3000000000000007</v>
      </c>
    </row>
    <row r="35" spans="1:9" ht="15.6" x14ac:dyDescent="0.3">
      <c r="A35" s="127"/>
      <c r="B35" s="130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6" x14ac:dyDescent="0.3">
      <c r="A36" s="127"/>
      <c r="B36" s="130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6" x14ac:dyDescent="0.3">
      <c r="A37" s="127"/>
      <c r="B37" s="130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7"/>
      <c r="B38" s="131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6" x14ac:dyDescent="0.3">
      <c r="A39" s="127" t="s">
        <v>39</v>
      </c>
      <c r="B39" s="129" t="s">
        <v>19</v>
      </c>
      <c r="C39" s="10" t="s">
        <v>5</v>
      </c>
      <c r="D39" s="55">
        <f>+D43+D40+D41+D42+D44</f>
        <v>311.3</v>
      </c>
      <c r="E39" s="55">
        <f t="shared" ref="E39:I39" si="8">+E43+E40+E41+E42+E44</f>
        <v>355.9</v>
      </c>
      <c r="F39" s="55">
        <f t="shared" si="8"/>
        <v>354.1</v>
      </c>
      <c r="G39" s="55">
        <f t="shared" si="8"/>
        <v>354.1</v>
      </c>
      <c r="H39" s="55">
        <f t="shared" si="8"/>
        <v>354.1</v>
      </c>
      <c r="I39" s="55">
        <f t="shared" si="8"/>
        <v>1729.5</v>
      </c>
    </row>
    <row r="40" spans="1:9" ht="15.6" x14ac:dyDescent="0.3">
      <c r="A40" s="127"/>
      <c r="B40" s="130"/>
      <c r="C40" s="11" t="s">
        <v>10</v>
      </c>
      <c r="D40" s="2">
        <v>311.3</v>
      </c>
      <c r="E40" s="5">
        <v>355.9</v>
      </c>
      <c r="F40" s="5">
        <v>354.1</v>
      </c>
      <c r="G40" s="5">
        <v>354.1</v>
      </c>
      <c r="H40" s="5">
        <v>354.1</v>
      </c>
      <c r="I40" s="2">
        <f t="shared" si="4"/>
        <v>1729.5</v>
      </c>
    </row>
    <row r="41" spans="1:9" ht="15.6" x14ac:dyDescent="0.3">
      <c r="A41" s="127"/>
      <c r="B41" s="130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6" x14ac:dyDescent="0.3">
      <c r="A42" s="127"/>
      <c r="B42" s="130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6" x14ac:dyDescent="0.3">
      <c r="A43" s="127"/>
      <c r="B43" s="130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7"/>
      <c r="B44" s="131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6" x14ac:dyDescent="0.3">
      <c r="A45" s="127" t="s">
        <v>40</v>
      </c>
      <c r="B45" s="129" t="s">
        <v>19</v>
      </c>
      <c r="C45" s="11" t="s">
        <v>5</v>
      </c>
      <c r="D45" s="55">
        <f t="shared" ref="D45:I45" si="9">D46+D47+D48+D49+D50</f>
        <v>0</v>
      </c>
      <c r="E45" s="55">
        <f t="shared" si="9"/>
        <v>0</v>
      </c>
      <c r="F45" s="55">
        <f t="shared" si="9"/>
        <v>5</v>
      </c>
      <c r="G45" s="55">
        <f t="shared" si="9"/>
        <v>5</v>
      </c>
      <c r="H45" s="55">
        <f t="shared" si="9"/>
        <v>5</v>
      </c>
      <c r="I45" s="55">
        <f t="shared" si="9"/>
        <v>15</v>
      </c>
    </row>
    <row r="46" spans="1:9" ht="15.6" x14ac:dyDescent="0.3">
      <c r="A46" s="127"/>
      <c r="B46" s="137"/>
      <c r="C46" s="11" t="s">
        <v>10</v>
      </c>
      <c r="D46" s="2">
        <v>0</v>
      </c>
      <c r="E46" s="5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6" x14ac:dyDescent="0.3">
      <c r="A47" s="127"/>
      <c r="B47" s="137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7"/>
      <c r="B48" s="137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7"/>
      <c r="B49" s="137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7"/>
      <c r="B50" s="138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7" t="s">
        <v>41</v>
      </c>
      <c r="B51" s="129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10">+I52+I53+I54+I56+I55</f>
        <v>80.099999999999994</v>
      </c>
    </row>
    <row r="52" spans="1:9" ht="15.6" x14ac:dyDescent="0.3">
      <c r="A52" s="127"/>
      <c r="B52" s="130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80.099999999999994</v>
      </c>
    </row>
    <row r="53" spans="1:9" ht="15.6" x14ac:dyDescent="0.3">
      <c r="A53" s="127"/>
      <c r="B53" s="130"/>
      <c r="C53" s="11" t="s">
        <v>18</v>
      </c>
      <c r="D53" s="2">
        <f t="shared" ref="D53:E54" si="11">+D59+D65</f>
        <v>0</v>
      </c>
      <c r="E53" s="5">
        <f t="shared" si="11"/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2">I59+I65</f>
        <v>0</v>
      </c>
    </row>
    <row r="54" spans="1:9" ht="15.6" x14ac:dyDescent="0.3">
      <c r="A54" s="127"/>
      <c r="B54" s="130"/>
      <c r="C54" s="11" t="s">
        <v>11</v>
      </c>
      <c r="D54" s="2">
        <f t="shared" si="11"/>
        <v>0</v>
      </c>
      <c r="E54" s="5">
        <f t="shared" si="11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6" x14ac:dyDescent="0.3">
      <c r="A55" s="127"/>
      <c r="B55" s="130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7"/>
      <c r="B56" s="131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6" x14ac:dyDescent="0.3">
      <c r="A57" s="132" t="s">
        <v>42</v>
      </c>
      <c r="B57" s="129" t="s">
        <v>19</v>
      </c>
      <c r="C57" s="10" t="s">
        <v>5</v>
      </c>
      <c r="D57" s="55">
        <f>D58+D59+D60+D61+D62</f>
        <v>2914.9</v>
      </c>
      <c r="E57" s="55">
        <f t="shared" ref="E57:I57" si="13">E58+E59+E60+E61+E62</f>
        <v>3372.5</v>
      </c>
      <c r="F57" s="55">
        <f t="shared" si="13"/>
        <v>2964.3</v>
      </c>
      <c r="G57" s="55">
        <f t="shared" si="13"/>
        <v>2964.3</v>
      </c>
      <c r="H57" s="55">
        <f t="shared" si="13"/>
        <v>2964.3</v>
      </c>
      <c r="I57" s="55">
        <f t="shared" si="13"/>
        <v>15180.3</v>
      </c>
    </row>
    <row r="58" spans="1:9" ht="15.6" x14ac:dyDescent="0.3">
      <c r="A58" s="132"/>
      <c r="B58" s="130"/>
      <c r="C58" s="11" t="s">
        <v>10</v>
      </c>
      <c r="D58" s="2">
        <v>2914.9</v>
      </c>
      <c r="E58" s="5">
        <v>3372.5</v>
      </c>
      <c r="F58" s="5">
        <v>2964.3</v>
      </c>
      <c r="G58" s="5">
        <v>2964.3</v>
      </c>
      <c r="H58" s="5">
        <v>2964.3</v>
      </c>
      <c r="I58" s="2">
        <f t="shared" si="4"/>
        <v>15180.3</v>
      </c>
    </row>
    <row r="59" spans="1:9" ht="15.6" x14ac:dyDescent="0.3">
      <c r="A59" s="132"/>
      <c r="B59" s="130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6" x14ac:dyDescent="0.3">
      <c r="A60" s="132"/>
      <c r="B60" s="130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6" x14ac:dyDescent="0.3">
      <c r="A61" s="132"/>
      <c r="B61" s="130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2"/>
      <c r="B62" s="131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6" x14ac:dyDescent="0.3">
      <c r="A63" s="136" t="s">
        <v>99</v>
      </c>
      <c r="B63" s="129" t="s">
        <v>19</v>
      </c>
      <c r="C63" s="10" t="s">
        <v>5</v>
      </c>
      <c r="D63" s="55">
        <f>+D64+D65+D66+D68+D67</f>
        <v>9.6999999999999993</v>
      </c>
      <c r="E63" s="55">
        <f>E64+E65+E66+E67+E68</f>
        <v>8.3000000000000007</v>
      </c>
      <c r="F63" s="55">
        <f t="shared" ref="F63" si="14">+F64+F65+F66+F68+F67</f>
        <v>9.6</v>
      </c>
      <c r="G63" s="55">
        <f t="shared" ref="F63:I63" si="15">+G64+G65+G66+G68+G67</f>
        <v>9.6</v>
      </c>
      <c r="H63" s="55">
        <f t="shared" si="15"/>
        <v>9.6</v>
      </c>
      <c r="I63" s="55">
        <f t="shared" si="15"/>
        <v>46.800000000000004</v>
      </c>
    </row>
    <row r="64" spans="1:9" ht="15.6" x14ac:dyDescent="0.3">
      <c r="A64" s="136"/>
      <c r="B64" s="130"/>
      <c r="C64" s="11" t="s">
        <v>10</v>
      </c>
      <c r="D64" s="2">
        <f>D70</f>
        <v>9.6999999999999993</v>
      </c>
      <c r="E64" s="2">
        <v>8.3000000000000007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36"/>
      <c r="B65" s="130"/>
      <c r="C65" s="11" t="s">
        <v>18</v>
      </c>
      <c r="D65" s="2">
        <f>D71</f>
        <v>0</v>
      </c>
      <c r="E65" s="2">
        <f t="shared" ref="E65:H68" si="16">E71</f>
        <v>0</v>
      </c>
      <c r="F65" s="2">
        <f t="shared" si="16"/>
        <v>0</v>
      </c>
      <c r="G65" s="2">
        <f t="shared" si="16"/>
        <v>0</v>
      </c>
      <c r="H65" s="2">
        <f t="shared" si="16"/>
        <v>0</v>
      </c>
      <c r="I65" s="2">
        <f>D65+E65+F65+G65+H65</f>
        <v>0</v>
      </c>
    </row>
    <row r="66" spans="1:9" ht="15.6" x14ac:dyDescent="0.3">
      <c r="A66" s="136"/>
      <c r="B66" s="130"/>
      <c r="C66" s="11" t="s">
        <v>11</v>
      </c>
      <c r="D66" s="2">
        <f>D72</f>
        <v>0</v>
      </c>
      <c r="E66" s="2">
        <f t="shared" si="16"/>
        <v>0</v>
      </c>
      <c r="F66" s="2">
        <f t="shared" si="16"/>
        <v>0</v>
      </c>
      <c r="G66" s="2">
        <f t="shared" si="16"/>
        <v>0</v>
      </c>
      <c r="H66" s="2">
        <f t="shared" si="16"/>
        <v>0</v>
      </c>
      <c r="I66" s="2">
        <f>D66+E66+F66+G66+H66</f>
        <v>0</v>
      </c>
    </row>
    <row r="67" spans="1:9" ht="15.6" x14ac:dyDescent="0.3">
      <c r="A67" s="136"/>
      <c r="B67" s="130"/>
      <c r="C67" s="11" t="s">
        <v>12</v>
      </c>
      <c r="D67" s="2">
        <f>D73</f>
        <v>0</v>
      </c>
      <c r="E67" s="2">
        <f t="shared" si="16"/>
        <v>0</v>
      </c>
      <c r="F67" s="2">
        <f t="shared" si="16"/>
        <v>0</v>
      </c>
      <c r="G67" s="2">
        <f t="shared" si="16"/>
        <v>0</v>
      </c>
      <c r="H67" s="2">
        <f t="shared" si="16"/>
        <v>0</v>
      </c>
      <c r="I67" s="2">
        <f>D67+E67+F67+G67+H67</f>
        <v>0</v>
      </c>
    </row>
    <row r="68" spans="1:9" ht="15.6" x14ac:dyDescent="0.3">
      <c r="A68" s="136"/>
      <c r="B68" s="131"/>
      <c r="C68" s="11" t="s">
        <v>13</v>
      </c>
      <c r="D68" s="2">
        <f>D74</f>
        <v>0</v>
      </c>
      <c r="E68" s="2">
        <f t="shared" si="16"/>
        <v>0</v>
      </c>
      <c r="F68" s="2">
        <f t="shared" si="16"/>
        <v>0</v>
      </c>
      <c r="G68" s="2">
        <f t="shared" si="16"/>
        <v>0</v>
      </c>
      <c r="H68" s="2">
        <f t="shared" si="16"/>
        <v>0</v>
      </c>
      <c r="I68" s="2">
        <f>D68+E68+F68+G68+H68</f>
        <v>0</v>
      </c>
    </row>
    <row r="69" spans="1:9" ht="15.6" x14ac:dyDescent="0.3">
      <c r="A69" s="132" t="s">
        <v>43</v>
      </c>
      <c r="B69" s="129" t="s">
        <v>19</v>
      </c>
      <c r="C69" s="10" t="s">
        <v>5</v>
      </c>
      <c r="D69" s="55">
        <f>+D70+D71+D72+D73+D74</f>
        <v>9.6999999999999993</v>
      </c>
      <c r="E69" s="55">
        <f t="shared" ref="E69:H69" si="17">+E70+E71+E72+E73+E74</f>
        <v>8.3000000000000007</v>
      </c>
      <c r="F69" s="55">
        <f t="shared" si="17"/>
        <v>9.6</v>
      </c>
      <c r="G69" s="55">
        <f t="shared" si="17"/>
        <v>9.6</v>
      </c>
      <c r="H69" s="55">
        <f t="shared" si="17"/>
        <v>9.6</v>
      </c>
      <c r="I69" s="55">
        <f>+I70+I71+I72+I73+I74</f>
        <v>46.800000000000004</v>
      </c>
    </row>
    <row r="70" spans="1:9" ht="15.6" x14ac:dyDescent="0.3">
      <c r="A70" s="132"/>
      <c r="B70" s="130"/>
      <c r="C70" s="11" t="s">
        <v>10</v>
      </c>
      <c r="D70" s="2">
        <v>9.6999999999999993</v>
      </c>
      <c r="E70" s="2">
        <v>8.3000000000000007</v>
      </c>
      <c r="F70" s="2">
        <v>9.6</v>
      </c>
      <c r="G70" s="2">
        <v>9.6</v>
      </c>
      <c r="H70" s="2">
        <v>9.6</v>
      </c>
      <c r="I70" s="2">
        <f t="shared" ref="I70:I86" si="18">+D70+E70+F70+G70+H70</f>
        <v>46.800000000000004</v>
      </c>
    </row>
    <row r="71" spans="1:9" ht="15.6" x14ac:dyDescent="0.3">
      <c r="A71" s="132"/>
      <c r="B71" s="130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18"/>
        <v>0</v>
      </c>
    </row>
    <row r="72" spans="1:9" ht="15.6" x14ac:dyDescent="0.3">
      <c r="A72" s="132"/>
      <c r="B72" s="130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18"/>
        <v>0</v>
      </c>
    </row>
    <row r="73" spans="1:9" ht="15.6" x14ac:dyDescent="0.3">
      <c r="A73" s="132"/>
      <c r="B73" s="130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18"/>
        <v>0</v>
      </c>
    </row>
    <row r="74" spans="1:9" ht="15.6" x14ac:dyDescent="0.3">
      <c r="A74" s="132"/>
      <c r="B74" s="131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18"/>
        <v>0</v>
      </c>
    </row>
    <row r="75" spans="1:9" ht="15.6" x14ac:dyDescent="0.3">
      <c r="A75" s="136" t="s">
        <v>100</v>
      </c>
      <c r="B75" s="129" t="s">
        <v>19</v>
      </c>
      <c r="C75" s="10" t="s">
        <v>5</v>
      </c>
      <c r="D75" s="55">
        <f>D76+D77+D78+D79+D80</f>
        <v>1116.8999999999999</v>
      </c>
      <c r="E75" s="55">
        <f t="shared" ref="E75:I75" si="19">E76+E77+E78+E79+E80</f>
        <v>1791.6</v>
      </c>
      <c r="F75" s="55">
        <f t="shared" si="19"/>
        <v>1700.4</v>
      </c>
      <c r="G75" s="55">
        <f t="shared" si="19"/>
        <v>1711.2</v>
      </c>
      <c r="H75" s="55">
        <f t="shared" si="19"/>
        <v>1789.3</v>
      </c>
      <c r="I75" s="55">
        <f t="shared" si="19"/>
        <v>8109.4</v>
      </c>
    </row>
    <row r="76" spans="1:9" ht="15.6" x14ac:dyDescent="0.3">
      <c r="A76" s="136"/>
      <c r="B76" s="130"/>
      <c r="C76" s="11" t="s">
        <v>10</v>
      </c>
      <c r="D76" s="2">
        <f>D82+D88+D94</f>
        <v>1016.3</v>
      </c>
      <c r="E76" s="2">
        <f>E82+E88+E94</f>
        <v>1540.6</v>
      </c>
      <c r="F76" s="2">
        <f>F82+F88+F94</f>
        <v>1571.7</v>
      </c>
      <c r="G76" s="2">
        <f>G82+G88+G94</f>
        <v>1711.2</v>
      </c>
      <c r="H76" s="2">
        <f>H82+H88+H94</f>
        <v>1789.3</v>
      </c>
      <c r="I76" s="2">
        <f>D76+E76+F76+G76+H76</f>
        <v>7629.0999999999995</v>
      </c>
    </row>
    <row r="77" spans="1:9" ht="15.6" x14ac:dyDescent="0.3">
      <c r="A77" s="136"/>
      <c r="B77" s="130"/>
      <c r="C77" s="11" t="s">
        <v>18</v>
      </c>
      <c r="D77" s="2">
        <f>D83+D89+D95</f>
        <v>0</v>
      </c>
      <c r="E77" s="2">
        <f t="shared" ref="E77:H80" si="20">E83+E89+E95</f>
        <v>0</v>
      </c>
      <c r="F77" s="2">
        <f t="shared" si="20"/>
        <v>0</v>
      </c>
      <c r="G77" s="2">
        <f t="shared" si="20"/>
        <v>0</v>
      </c>
      <c r="H77" s="2">
        <f t="shared" si="20"/>
        <v>0</v>
      </c>
      <c r="I77" s="2">
        <f>D77+E77+F77+G77+H77</f>
        <v>0</v>
      </c>
    </row>
    <row r="78" spans="1:9" ht="15.6" x14ac:dyDescent="0.3">
      <c r="A78" s="136"/>
      <c r="B78" s="130"/>
      <c r="C78" s="11" t="s">
        <v>11</v>
      </c>
      <c r="D78" s="2">
        <v>100.6</v>
      </c>
      <c r="E78" s="2">
        <f>E84+E90+E96</f>
        <v>251</v>
      </c>
      <c r="F78" s="2">
        <f t="shared" si="20"/>
        <v>128.69999999999999</v>
      </c>
      <c r="G78" s="2">
        <f t="shared" si="20"/>
        <v>0</v>
      </c>
      <c r="H78" s="2">
        <f t="shared" si="20"/>
        <v>0</v>
      </c>
      <c r="I78" s="2">
        <f>D78+E78+F78+G78+H78</f>
        <v>480.3</v>
      </c>
    </row>
    <row r="79" spans="1:9" ht="15.6" x14ac:dyDescent="0.3">
      <c r="A79" s="136"/>
      <c r="B79" s="130"/>
      <c r="C79" s="11" t="s">
        <v>12</v>
      </c>
      <c r="D79" s="2">
        <f>D85+D91+D97</f>
        <v>0</v>
      </c>
      <c r="E79" s="2">
        <f t="shared" ref="E79:E80" si="21">E85+E91+E97</f>
        <v>0</v>
      </c>
      <c r="F79" s="2">
        <f t="shared" si="20"/>
        <v>0</v>
      </c>
      <c r="G79" s="2">
        <f t="shared" si="20"/>
        <v>0</v>
      </c>
      <c r="H79" s="2">
        <f t="shared" si="20"/>
        <v>0</v>
      </c>
      <c r="I79" s="2">
        <f>D79+E79+F79+G79+H79</f>
        <v>0</v>
      </c>
    </row>
    <row r="80" spans="1:9" ht="15.6" x14ac:dyDescent="0.3">
      <c r="A80" s="136"/>
      <c r="B80" s="131"/>
      <c r="C80" s="11" t="s">
        <v>13</v>
      </c>
      <c r="D80" s="2">
        <f>D86+D92+D98</f>
        <v>0</v>
      </c>
      <c r="E80" s="2">
        <f t="shared" si="21"/>
        <v>0</v>
      </c>
      <c r="F80" s="2">
        <f t="shared" si="20"/>
        <v>0</v>
      </c>
      <c r="G80" s="2">
        <f t="shared" si="20"/>
        <v>0</v>
      </c>
      <c r="H80" s="2">
        <f t="shared" si="20"/>
        <v>0</v>
      </c>
      <c r="I80" s="2">
        <f>D80+E80+F80+G80+H80</f>
        <v>0</v>
      </c>
    </row>
    <row r="81" spans="1:9" ht="15.6" x14ac:dyDescent="0.3">
      <c r="A81" s="132" t="s">
        <v>44</v>
      </c>
      <c r="B81" s="129" t="s">
        <v>19</v>
      </c>
      <c r="C81" s="10" t="s">
        <v>5</v>
      </c>
      <c r="D81" s="55">
        <f>+D82+D83+D85+D86+D84</f>
        <v>966.4</v>
      </c>
      <c r="E81" s="55">
        <f t="shared" ref="E81:H81" si="22">+E82+E83+E85+E86+E84</f>
        <v>1247.8</v>
      </c>
      <c r="F81" s="55">
        <f t="shared" si="22"/>
        <v>1255.4000000000001</v>
      </c>
      <c r="G81" s="55">
        <f t="shared" si="22"/>
        <v>1396.2</v>
      </c>
      <c r="H81" s="55">
        <f t="shared" si="22"/>
        <v>1474.3</v>
      </c>
      <c r="I81" s="55">
        <f>+I82+I83+I85+I86+I84</f>
        <v>6340.1</v>
      </c>
    </row>
    <row r="82" spans="1:9" ht="15.6" x14ac:dyDescent="0.3">
      <c r="A82" s="132"/>
      <c r="B82" s="130"/>
      <c r="C82" s="11" t="s">
        <v>10</v>
      </c>
      <c r="D82" s="2">
        <v>966.4</v>
      </c>
      <c r="E82" s="2">
        <v>1247.8</v>
      </c>
      <c r="F82" s="2">
        <v>1255.4000000000001</v>
      </c>
      <c r="G82" s="2">
        <v>1396.2</v>
      </c>
      <c r="H82" s="2">
        <v>1474.3</v>
      </c>
      <c r="I82" s="2">
        <f t="shared" si="18"/>
        <v>6340.1</v>
      </c>
    </row>
    <row r="83" spans="1:9" ht="15.6" x14ac:dyDescent="0.3">
      <c r="A83" s="132"/>
      <c r="B83" s="130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8"/>
        <v>0</v>
      </c>
    </row>
    <row r="84" spans="1:9" ht="15.6" x14ac:dyDescent="0.3">
      <c r="A84" s="132"/>
      <c r="B84" s="130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8"/>
        <v>0</v>
      </c>
    </row>
    <row r="85" spans="1:9" ht="15.6" x14ac:dyDescent="0.3">
      <c r="A85" s="132"/>
      <c r="B85" s="130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8"/>
        <v>0</v>
      </c>
    </row>
    <row r="86" spans="1:9" ht="15.6" x14ac:dyDescent="0.3">
      <c r="A86" s="132"/>
      <c r="B86" s="131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8"/>
        <v>0</v>
      </c>
    </row>
    <row r="87" spans="1:9" ht="15.6" x14ac:dyDescent="0.3">
      <c r="A87" s="127" t="s">
        <v>60</v>
      </c>
      <c r="B87" s="129" t="s">
        <v>19</v>
      </c>
      <c r="C87" s="10" t="s">
        <v>5</v>
      </c>
      <c r="D87" s="55">
        <f>D88+D89+D90+D91+D92</f>
        <v>150.5</v>
      </c>
      <c r="E87" s="55">
        <f t="shared" ref="E87:I87" si="23">+E88+E89+E91+E92+E90</f>
        <v>55.6</v>
      </c>
      <c r="F87" s="55">
        <f t="shared" si="23"/>
        <v>310</v>
      </c>
      <c r="G87" s="55">
        <f t="shared" si="23"/>
        <v>250</v>
      </c>
      <c r="H87" s="55">
        <f t="shared" si="23"/>
        <v>250</v>
      </c>
      <c r="I87" s="55">
        <f t="shared" si="23"/>
        <v>1016.1</v>
      </c>
    </row>
    <row r="88" spans="1:9" ht="15.6" x14ac:dyDescent="0.3">
      <c r="A88" s="128"/>
      <c r="B88" s="130"/>
      <c r="C88" s="11" t="s">
        <v>10</v>
      </c>
      <c r="D88" s="2">
        <v>49.9</v>
      </c>
      <c r="E88" s="2">
        <v>55.6</v>
      </c>
      <c r="F88" s="2">
        <v>250.6</v>
      </c>
      <c r="G88" s="2">
        <v>250</v>
      </c>
      <c r="H88" s="2">
        <v>250</v>
      </c>
      <c r="I88" s="2">
        <f t="shared" ref="I88:I98" si="24">+D88+E88+F88+G88+H88</f>
        <v>856.1</v>
      </c>
    </row>
    <row r="89" spans="1:9" ht="15.6" x14ac:dyDescent="0.3">
      <c r="A89" s="128"/>
      <c r="B89" s="130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4"/>
        <v>0</v>
      </c>
    </row>
    <row r="90" spans="1:9" ht="15.6" x14ac:dyDescent="0.3">
      <c r="A90" s="128"/>
      <c r="B90" s="130"/>
      <c r="C90" s="11" t="s">
        <v>11</v>
      </c>
      <c r="D90" s="2">
        <v>100.6</v>
      </c>
      <c r="E90" s="2">
        <v>0</v>
      </c>
      <c r="F90" s="2">
        <v>59.4</v>
      </c>
      <c r="G90" s="2">
        <v>0</v>
      </c>
      <c r="H90" s="2">
        <v>0</v>
      </c>
      <c r="I90" s="2">
        <f t="shared" si="24"/>
        <v>160</v>
      </c>
    </row>
    <row r="91" spans="1:9" ht="15.6" x14ac:dyDescent="0.3">
      <c r="A91" s="128"/>
      <c r="B91" s="130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4"/>
        <v>0</v>
      </c>
    </row>
    <row r="92" spans="1:9" ht="15.6" x14ac:dyDescent="0.3">
      <c r="A92" s="128"/>
      <c r="B92" s="131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4"/>
        <v>0</v>
      </c>
    </row>
    <row r="93" spans="1:9" ht="15.6" x14ac:dyDescent="0.3">
      <c r="A93" s="127" t="s">
        <v>61</v>
      </c>
      <c r="B93" s="129" t="s">
        <v>19</v>
      </c>
      <c r="C93" s="10" t="s">
        <v>5</v>
      </c>
      <c r="D93" s="55">
        <f>+D94+D95+D97+D98+D96</f>
        <v>0</v>
      </c>
      <c r="E93" s="55">
        <f t="shared" ref="E93:H93" si="25">+E94+E95+E97+E98+E96</f>
        <v>488.2</v>
      </c>
      <c r="F93" s="55">
        <f t="shared" si="25"/>
        <v>135</v>
      </c>
      <c r="G93" s="55">
        <f t="shared" si="25"/>
        <v>65</v>
      </c>
      <c r="H93" s="55">
        <f t="shared" si="25"/>
        <v>65</v>
      </c>
      <c r="I93" s="55">
        <f>+I94+I95+I97+I98+I96</f>
        <v>753.2</v>
      </c>
    </row>
    <row r="94" spans="1:9" ht="15.6" x14ac:dyDescent="0.3">
      <c r="A94" s="128"/>
      <c r="B94" s="130"/>
      <c r="C94" s="11" t="s">
        <v>10</v>
      </c>
      <c r="D94" s="2">
        <v>0</v>
      </c>
      <c r="E94" s="2">
        <v>237.2</v>
      </c>
      <c r="F94" s="2">
        <v>65.7</v>
      </c>
      <c r="G94" s="2">
        <v>65</v>
      </c>
      <c r="H94" s="2">
        <v>65</v>
      </c>
      <c r="I94" s="2">
        <f t="shared" si="24"/>
        <v>432.9</v>
      </c>
    </row>
    <row r="95" spans="1:9" ht="15.6" x14ac:dyDescent="0.3">
      <c r="A95" s="128"/>
      <c r="B95" s="130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4"/>
        <v>0</v>
      </c>
    </row>
    <row r="96" spans="1:9" ht="15.6" x14ac:dyDescent="0.3">
      <c r="A96" s="128"/>
      <c r="B96" s="130"/>
      <c r="C96" s="11" t="s">
        <v>11</v>
      </c>
      <c r="D96" s="2">
        <v>0</v>
      </c>
      <c r="E96" s="2">
        <v>251</v>
      </c>
      <c r="F96" s="2">
        <v>69.3</v>
      </c>
      <c r="G96" s="2">
        <v>0</v>
      </c>
      <c r="H96" s="2">
        <v>0</v>
      </c>
      <c r="I96" s="2">
        <f t="shared" si="24"/>
        <v>320.3</v>
      </c>
    </row>
    <row r="97" spans="1:9" ht="15.6" x14ac:dyDescent="0.3">
      <c r="A97" s="128"/>
      <c r="B97" s="130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4"/>
        <v>0</v>
      </c>
    </row>
    <row r="98" spans="1:9" ht="15.6" x14ac:dyDescent="0.3">
      <c r="A98" s="128"/>
      <c r="B98" s="131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4"/>
        <v>0</v>
      </c>
    </row>
    <row r="99" spans="1:9" ht="15.6" x14ac:dyDescent="0.3">
      <c r="A99" s="134" t="s">
        <v>93</v>
      </c>
      <c r="B99" s="129" t="s">
        <v>19</v>
      </c>
      <c r="C99" s="10" t="s">
        <v>5</v>
      </c>
      <c r="D99" s="55">
        <f>D100+D101+D102+D103+D104</f>
        <v>0</v>
      </c>
      <c r="E99" s="55">
        <f t="shared" ref="E99" si="26">E100+E101+E102+E103+E104</f>
        <v>27.2</v>
      </c>
      <c r="F99" s="55">
        <f>F100+F101+F102+F103+F104</f>
        <v>766.8</v>
      </c>
      <c r="G99" s="55">
        <f>G100+G101+G102+G103+G104</f>
        <v>30</v>
      </c>
      <c r="H99" s="55">
        <f>H100+H101+H102+H103+H104</f>
        <v>30</v>
      </c>
      <c r="I99" s="55">
        <f t="shared" ref="I99" si="27">I100+I101+I102+I103+I104</f>
        <v>854</v>
      </c>
    </row>
    <row r="100" spans="1:9" ht="15.6" x14ac:dyDescent="0.3">
      <c r="A100" s="135"/>
      <c r="B100" s="130"/>
      <c r="C100" s="11" t="s">
        <v>10</v>
      </c>
      <c r="D100" s="2">
        <f>D106+D112</f>
        <v>0</v>
      </c>
      <c r="E100" s="2">
        <f>E106+E112</f>
        <v>27.2</v>
      </c>
      <c r="F100" s="2">
        <f>F106+F112</f>
        <v>30</v>
      </c>
      <c r="G100" s="2">
        <f>G106+G112</f>
        <v>30</v>
      </c>
      <c r="H100" s="2">
        <f>H106+H112</f>
        <v>30</v>
      </c>
      <c r="I100" s="2">
        <f>D100+E100+F100+G100+H100</f>
        <v>117.2</v>
      </c>
    </row>
    <row r="101" spans="1:9" ht="15.6" x14ac:dyDescent="0.3">
      <c r="A101" s="135"/>
      <c r="B101" s="130"/>
      <c r="C101" s="11" t="s">
        <v>18</v>
      </c>
      <c r="D101" s="2">
        <f>D107+D113</f>
        <v>0</v>
      </c>
      <c r="E101" s="2">
        <f t="shared" ref="E101:H103" si="28">E107+E113</f>
        <v>0</v>
      </c>
      <c r="F101" s="2">
        <f t="shared" si="28"/>
        <v>0</v>
      </c>
      <c r="G101" s="2">
        <f t="shared" si="28"/>
        <v>0</v>
      </c>
      <c r="H101" s="2">
        <f t="shared" si="28"/>
        <v>0</v>
      </c>
      <c r="I101" s="2">
        <f>D101+E101+F101+G101+H101</f>
        <v>0</v>
      </c>
    </row>
    <row r="102" spans="1:9" ht="15.6" x14ac:dyDescent="0.3">
      <c r="A102" s="135"/>
      <c r="B102" s="130"/>
      <c r="C102" s="11" t="s">
        <v>11</v>
      </c>
      <c r="D102" s="2">
        <f>D108+D114</f>
        <v>0</v>
      </c>
      <c r="E102" s="2">
        <f t="shared" si="28"/>
        <v>0</v>
      </c>
      <c r="F102" s="2">
        <f t="shared" si="28"/>
        <v>736.8</v>
      </c>
      <c r="G102" s="2">
        <f t="shared" si="28"/>
        <v>0</v>
      </c>
      <c r="H102" s="2">
        <f t="shared" si="28"/>
        <v>0</v>
      </c>
      <c r="I102" s="2">
        <f>D102+E102+F102+G102+H102</f>
        <v>736.8</v>
      </c>
    </row>
    <row r="103" spans="1:9" ht="15.6" x14ac:dyDescent="0.3">
      <c r="A103" s="135"/>
      <c r="B103" s="130"/>
      <c r="C103" s="11" t="s">
        <v>12</v>
      </c>
      <c r="D103" s="2">
        <f>D109+D115</f>
        <v>0</v>
      </c>
      <c r="E103" s="2">
        <f t="shared" si="28"/>
        <v>0</v>
      </c>
      <c r="F103" s="2">
        <f t="shared" si="28"/>
        <v>0</v>
      </c>
      <c r="G103" s="2">
        <f t="shared" si="28"/>
        <v>0</v>
      </c>
      <c r="H103" s="2">
        <f t="shared" si="28"/>
        <v>0</v>
      </c>
      <c r="I103" s="2">
        <f>D103+E103+F103+G103+H103</f>
        <v>0</v>
      </c>
    </row>
    <row r="104" spans="1:9" ht="15.6" x14ac:dyDescent="0.3">
      <c r="A104" s="135"/>
      <c r="B104" s="131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27" t="s">
        <v>62</v>
      </c>
      <c r="B105" s="129" t="s">
        <v>19</v>
      </c>
      <c r="C105" s="10" t="s">
        <v>5</v>
      </c>
      <c r="D105" s="55">
        <f t="shared" ref="D105" si="29">+D106+D107+D109+D110+D108</f>
        <v>0</v>
      </c>
      <c r="E105" s="55">
        <f>+E106+E107+E109+E110+E108</f>
        <v>27.2</v>
      </c>
      <c r="F105" s="55">
        <f t="shared" ref="F105" si="30">+F106+F107+F109+F110+F108</f>
        <v>15</v>
      </c>
      <c r="G105" s="55">
        <f t="shared" ref="F105:I105" si="31">+G106+G107+G109+G110+G108</f>
        <v>15</v>
      </c>
      <c r="H105" s="55">
        <f t="shared" si="31"/>
        <v>15</v>
      </c>
      <c r="I105" s="55">
        <f t="shared" si="31"/>
        <v>72.2</v>
      </c>
    </row>
    <row r="106" spans="1:9" ht="15.6" x14ac:dyDescent="0.3">
      <c r="A106" s="128"/>
      <c r="B106" s="130"/>
      <c r="C106" s="11" t="s">
        <v>10</v>
      </c>
      <c r="D106" s="2">
        <v>0</v>
      </c>
      <c r="E106" s="2">
        <v>27.2</v>
      </c>
      <c r="F106" s="2">
        <v>15</v>
      </c>
      <c r="G106" s="2">
        <v>15</v>
      </c>
      <c r="H106" s="2">
        <v>15</v>
      </c>
      <c r="I106" s="2">
        <f t="shared" ref="I106:I107" si="32">+D106+E106+F106+G106+H106</f>
        <v>72.2</v>
      </c>
    </row>
    <row r="107" spans="1:9" ht="15.6" x14ac:dyDescent="0.3">
      <c r="A107" s="128"/>
      <c r="B107" s="130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32"/>
        <v>0</v>
      </c>
    </row>
    <row r="108" spans="1:9" ht="15.6" x14ac:dyDescent="0.3">
      <c r="A108" s="128"/>
      <c r="B108" s="130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28"/>
      <c r="B109" s="130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33">+D109+E109+F109+G109+H109</f>
        <v>0</v>
      </c>
    </row>
    <row r="110" spans="1:9" ht="15.6" x14ac:dyDescent="0.3">
      <c r="A110" s="128"/>
      <c r="B110" s="131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33"/>
        <v>0</v>
      </c>
    </row>
    <row r="111" spans="1:9" ht="15.6" x14ac:dyDescent="0.3">
      <c r="A111" s="127" t="s">
        <v>63</v>
      </c>
      <c r="B111" s="129" t="s">
        <v>19</v>
      </c>
      <c r="C111" s="10" t="s">
        <v>5</v>
      </c>
      <c r="D111" s="55">
        <f>+D112+D113+D115+D116+D114</f>
        <v>0</v>
      </c>
      <c r="E111" s="55">
        <f t="shared" ref="E111:I111" si="34">+E112+E113+E115+E116+E114</f>
        <v>0</v>
      </c>
      <c r="F111" s="55">
        <f t="shared" si="34"/>
        <v>751.8</v>
      </c>
      <c r="G111" s="55">
        <f t="shared" si="34"/>
        <v>15</v>
      </c>
      <c r="H111" s="55">
        <f t="shared" si="34"/>
        <v>15</v>
      </c>
      <c r="I111" s="55">
        <f t="shared" si="34"/>
        <v>45</v>
      </c>
    </row>
    <row r="112" spans="1:9" ht="15.6" x14ac:dyDescent="0.3">
      <c r="A112" s="128"/>
      <c r="B112" s="130"/>
      <c r="C112" s="11" t="s">
        <v>10</v>
      </c>
      <c r="D112" s="2">
        <v>0</v>
      </c>
      <c r="E112" s="2">
        <v>0</v>
      </c>
      <c r="F112" s="2">
        <v>15</v>
      </c>
      <c r="G112" s="2">
        <v>15</v>
      </c>
      <c r="H112" s="2">
        <v>15</v>
      </c>
      <c r="I112" s="2">
        <f t="shared" si="33"/>
        <v>45</v>
      </c>
    </row>
    <row r="113" spans="1:9" ht="15.6" x14ac:dyDescent="0.3">
      <c r="A113" s="128"/>
      <c r="B113" s="130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33"/>
        <v>0</v>
      </c>
    </row>
    <row r="114" spans="1:9" ht="15.6" x14ac:dyDescent="0.3">
      <c r="A114" s="128"/>
      <c r="B114" s="130"/>
      <c r="C114" s="11" t="s">
        <v>11</v>
      </c>
      <c r="D114" s="2">
        <v>0</v>
      </c>
      <c r="E114" s="2">
        <v>0</v>
      </c>
      <c r="F114" s="2">
        <v>736.8</v>
      </c>
      <c r="G114" s="2">
        <v>0</v>
      </c>
      <c r="H114" s="2">
        <v>0</v>
      </c>
      <c r="I114" s="2">
        <v>0</v>
      </c>
    </row>
    <row r="115" spans="1:9" ht="15.6" x14ac:dyDescent="0.3">
      <c r="A115" s="128"/>
      <c r="B115" s="130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35">+D115+E115+F115+G115+H115</f>
        <v>0</v>
      </c>
    </row>
    <row r="116" spans="1:9" ht="15.6" x14ac:dyDescent="0.3">
      <c r="A116" s="128"/>
      <c r="B116" s="131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34" t="s">
        <v>94</v>
      </c>
      <c r="B117" s="129" t="s">
        <v>19</v>
      </c>
      <c r="C117" s="10" t="s">
        <v>5</v>
      </c>
      <c r="D117" s="55">
        <f>D123+D129</f>
        <v>214.5</v>
      </c>
      <c r="E117" s="55">
        <f t="shared" ref="E117:I117" si="36">E118+E119+E120+E121+E122</f>
        <v>248.1</v>
      </c>
      <c r="F117" s="55">
        <f t="shared" si="36"/>
        <v>220.5</v>
      </c>
      <c r="G117" s="55">
        <f t="shared" si="36"/>
        <v>564.6</v>
      </c>
      <c r="H117" s="55">
        <f t="shared" si="36"/>
        <v>568.70000000000005</v>
      </c>
      <c r="I117" s="55">
        <f t="shared" si="36"/>
        <v>1792.5</v>
      </c>
    </row>
    <row r="118" spans="1:9" ht="15.6" x14ac:dyDescent="0.3">
      <c r="A118" s="135"/>
      <c r="B118" s="130"/>
      <c r="C118" s="11" t="s">
        <v>10</v>
      </c>
      <c r="D118" s="2">
        <v>130.6</v>
      </c>
      <c r="E118" s="2">
        <f>E124+E130</f>
        <v>188.7</v>
      </c>
      <c r="F118" s="2">
        <f t="shared" ref="F118:F122" si="37">F124+F130</f>
        <v>161.1</v>
      </c>
      <c r="G118" s="2">
        <f t="shared" ref="F118:H122" si="38">G124+G130</f>
        <v>164.6</v>
      </c>
      <c r="H118" s="2">
        <f t="shared" si="38"/>
        <v>168.7</v>
      </c>
      <c r="I118" s="2">
        <f>D118+E118+F118+G118+H118</f>
        <v>813.7</v>
      </c>
    </row>
    <row r="119" spans="1:9" ht="15.6" x14ac:dyDescent="0.3">
      <c r="A119" s="135"/>
      <c r="B119" s="130"/>
      <c r="C119" s="11" t="s">
        <v>18</v>
      </c>
      <c r="D119" s="2">
        <f t="shared" ref="D119:E122" si="39">D125+D131</f>
        <v>0</v>
      </c>
      <c r="E119" s="2">
        <f t="shared" si="39"/>
        <v>0</v>
      </c>
      <c r="F119" s="2">
        <f t="shared" si="37"/>
        <v>0</v>
      </c>
      <c r="G119" s="2">
        <f t="shared" si="38"/>
        <v>0</v>
      </c>
      <c r="H119" s="2">
        <f t="shared" si="38"/>
        <v>0</v>
      </c>
      <c r="I119" s="2">
        <f>D119+E119+F119+G119+H119</f>
        <v>0</v>
      </c>
    </row>
    <row r="120" spans="1:9" ht="15.6" x14ac:dyDescent="0.3">
      <c r="A120" s="135"/>
      <c r="B120" s="130"/>
      <c r="C120" s="11" t="s">
        <v>11</v>
      </c>
      <c r="D120" s="2">
        <f t="shared" si="39"/>
        <v>60</v>
      </c>
      <c r="E120" s="2">
        <f t="shared" si="39"/>
        <v>59.4</v>
      </c>
      <c r="F120" s="67">
        <f t="shared" si="37"/>
        <v>59.4</v>
      </c>
      <c r="G120" s="67">
        <f t="shared" si="38"/>
        <v>400</v>
      </c>
      <c r="H120" s="67">
        <f t="shared" si="38"/>
        <v>400</v>
      </c>
      <c r="I120" s="2">
        <f>D120+E120+F120+G120+H120</f>
        <v>978.8</v>
      </c>
    </row>
    <row r="121" spans="1:9" ht="15.6" x14ac:dyDescent="0.3">
      <c r="A121" s="135"/>
      <c r="B121" s="130"/>
      <c r="C121" s="11" t="s">
        <v>12</v>
      </c>
      <c r="D121" s="2">
        <f t="shared" si="39"/>
        <v>0</v>
      </c>
      <c r="E121" s="2">
        <f t="shared" si="39"/>
        <v>0</v>
      </c>
      <c r="F121" s="2">
        <f t="shared" si="37"/>
        <v>0</v>
      </c>
      <c r="G121" s="2">
        <f t="shared" si="38"/>
        <v>0</v>
      </c>
      <c r="H121" s="2">
        <f t="shared" si="38"/>
        <v>0</v>
      </c>
      <c r="I121" s="2">
        <f>D121+E121+F121+G121+H121</f>
        <v>0</v>
      </c>
    </row>
    <row r="122" spans="1:9" ht="15.6" x14ac:dyDescent="0.3">
      <c r="A122" s="135"/>
      <c r="B122" s="131"/>
      <c r="C122" s="11" t="s">
        <v>13</v>
      </c>
      <c r="D122" s="2">
        <f t="shared" si="39"/>
        <v>0</v>
      </c>
      <c r="E122" s="2">
        <f t="shared" si="39"/>
        <v>0</v>
      </c>
      <c r="F122" s="2">
        <f t="shared" si="37"/>
        <v>0</v>
      </c>
      <c r="G122" s="2">
        <f t="shared" si="38"/>
        <v>0</v>
      </c>
      <c r="H122" s="2">
        <f t="shared" si="38"/>
        <v>0</v>
      </c>
      <c r="I122" s="2">
        <f>D122+E122+F122+G122+H122</f>
        <v>0</v>
      </c>
    </row>
    <row r="123" spans="1:9" ht="15.6" x14ac:dyDescent="0.3">
      <c r="A123" s="127" t="s">
        <v>64</v>
      </c>
      <c r="B123" s="129" t="s">
        <v>19</v>
      </c>
      <c r="C123" s="10" t="s">
        <v>5</v>
      </c>
      <c r="D123" s="55">
        <f>+D124+D125+D127+D128+D126</f>
        <v>214</v>
      </c>
      <c r="E123" s="55">
        <f t="shared" ref="E123:I123" si="40">+E124+E125+E127+E128+E126</f>
        <v>247.6</v>
      </c>
      <c r="F123" s="55">
        <f t="shared" si="40"/>
        <v>220</v>
      </c>
      <c r="G123" s="55">
        <f t="shared" si="40"/>
        <v>564.1</v>
      </c>
      <c r="H123" s="55">
        <f t="shared" si="40"/>
        <v>568.20000000000005</v>
      </c>
      <c r="I123" s="55">
        <f t="shared" si="40"/>
        <v>1813.8999999999999</v>
      </c>
    </row>
    <row r="124" spans="1:9" ht="15.6" x14ac:dyDescent="0.3">
      <c r="A124" s="128"/>
      <c r="B124" s="130"/>
      <c r="C124" s="11" t="s">
        <v>10</v>
      </c>
      <c r="D124" s="2">
        <v>154</v>
      </c>
      <c r="E124" s="2">
        <v>188.2</v>
      </c>
      <c r="F124" s="2">
        <v>160.6</v>
      </c>
      <c r="G124" s="2">
        <v>164.1</v>
      </c>
      <c r="H124" s="2">
        <v>168.2</v>
      </c>
      <c r="I124" s="2">
        <f t="shared" ref="I124:I125" si="41">+D124+E124+F124+G124+H124</f>
        <v>835.09999999999991</v>
      </c>
    </row>
    <row r="125" spans="1:9" ht="15.6" x14ac:dyDescent="0.3">
      <c r="A125" s="128"/>
      <c r="B125" s="130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41"/>
        <v>0</v>
      </c>
    </row>
    <row r="126" spans="1:9" ht="15.6" x14ac:dyDescent="0.3">
      <c r="A126" s="128"/>
      <c r="B126" s="130"/>
      <c r="C126" s="11" t="s">
        <v>11</v>
      </c>
      <c r="D126" s="2">
        <v>60</v>
      </c>
      <c r="E126" s="2">
        <v>59.4</v>
      </c>
      <c r="F126" s="2">
        <v>59.4</v>
      </c>
      <c r="G126" s="2">
        <v>400</v>
      </c>
      <c r="H126" s="2">
        <v>400</v>
      </c>
      <c r="I126" s="2">
        <f>+D126+E126+F126+G126+H126</f>
        <v>978.8</v>
      </c>
    </row>
    <row r="127" spans="1:9" ht="15.6" x14ac:dyDescent="0.3">
      <c r="A127" s="128"/>
      <c r="B127" s="130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42">+D127+E127+F127+G127+H127</f>
        <v>0</v>
      </c>
    </row>
    <row r="128" spans="1:9" ht="15.6" x14ac:dyDescent="0.3">
      <c r="A128" s="128"/>
      <c r="B128" s="131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42"/>
        <v>0</v>
      </c>
    </row>
    <row r="129" spans="1:9" ht="15.6" x14ac:dyDescent="0.3">
      <c r="A129" s="127" t="s">
        <v>65</v>
      </c>
      <c r="B129" s="129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6" x14ac:dyDescent="0.3">
      <c r="A130" s="128"/>
      <c r="B130" s="130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42"/>
        <v>2.5</v>
      </c>
    </row>
    <row r="131" spans="1:9" ht="15.6" x14ac:dyDescent="0.3">
      <c r="A131" s="128"/>
      <c r="B131" s="130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42"/>
        <v>0</v>
      </c>
    </row>
    <row r="132" spans="1:9" ht="15.6" x14ac:dyDescent="0.3">
      <c r="A132" s="128"/>
      <c r="B132" s="130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28"/>
      <c r="B133" s="130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43">+D133+E133+F133+G133+H133</f>
        <v>0</v>
      </c>
    </row>
    <row r="134" spans="1:9" ht="15.6" x14ac:dyDescent="0.3">
      <c r="A134" s="128"/>
      <c r="B134" s="131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43"/>
        <v>0</v>
      </c>
    </row>
    <row r="135" spans="1:9" ht="15.6" x14ac:dyDescent="0.3">
      <c r="A135" s="134" t="s">
        <v>66</v>
      </c>
      <c r="B135" s="129" t="s">
        <v>19</v>
      </c>
      <c r="C135" s="10" t="s">
        <v>5</v>
      </c>
      <c r="D135" s="55">
        <f>D136+D137+D138+D139+D140</f>
        <v>4783.1000000000004</v>
      </c>
      <c r="E135" s="55">
        <f t="shared" ref="E135:H135" si="44">+E136+E137+E139+E140+E138</f>
        <v>5066.1000000000004</v>
      </c>
      <c r="F135" s="55">
        <f t="shared" si="44"/>
        <v>4490.1000000000004</v>
      </c>
      <c r="G135" s="55">
        <f t="shared" si="44"/>
        <v>2276.1</v>
      </c>
      <c r="H135" s="55">
        <f t="shared" si="44"/>
        <v>2473</v>
      </c>
      <c r="I135" s="55">
        <f>+I136+I137+I139+I140+I138</f>
        <v>19088.399999999998</v>
      </c>
    </row>
    <row r="136" spans="1:9" ht="15.6" x14ac:dyDescent="0.3">
      <c r="A136" s="135"/>
      <c r="B136" s="130"/>
      <c r="C136" s="11" t="s">
        <v>10</v>
      </c>
      <c r="D136" s="2">
        <f>D142+D148</f>
        <v>4626.3999999999996</v>
      </c>
      <c r="E136" s="2">
        <f>E142+E148</f>
        <v>4943.6000000000004</v>
      </c>
      <c r="F136" s="2">
        <f>F142+F148</f>
        <v>4247</v>
      </c>
      <c r="G136" s="2">
        <f>G142+G148</f>
        <v>2276.1</v>
      </c>
      <c r="H136" s="2">
        <f>H142+H148</f>
        <v>2473</v>
      </c>
      <c r="I136" s="2">
        <f>D136+E136+F136+G136+H136</f>
        <v>18566.099999999999</v>
      </c>
    </row>
    <row r="137" spans="1:9" ht="15.6" x14ac:dyDescent="0.3">
      <c r="A137" s="135"/>
      <c r="B137" s="130"/>
      <c r="C137" s="11" t="s">
        <v>18</v>
      </c>
      <c r="D137" s="2">
        <f>D143+D149</f>
        <v>84.6</v>
      </c>
      <c r="E137" s="2">
        <f t="shared" ref="E137:H137" si="45">E143+E149</f>
        <v>0</v>
      </c>
      <c r="F137" s="2">
        <f t="shared" si="45"/>
        <v>0</v>
      </c>
      <c r="G137" s="2">
        <f t="shared" si="45"/>
        <v>0</v>
      </c>
      <c r="H137" s="2">
        <f t="shared" si="45"/>
        <v>0</v>
      </c>
      <c r="I137" s="2">
        <f>D137+E137+F137+G137+H137</f>
        <v>84.6</v>
      </c>
    </row>
    <row r="138" spans="1:9" ht="15.6" x14ac:dyDescent="0.3">
      <c r="A138" s="135"/>
      <c r="B138" s="130"/>
      <c r="C138" s="11" t="s">
        <v>11</v>
      </c>
      <c r="D138" s="2">
        <v>72.099999999999994</v>
      </c>
      <c r="E138" s="2">
        <f>E144+E150</f>
        <v>122.5</v>
      </c>
      <c r="F138" s="2">
        <f>F144+F150</f>
        <v>243.10000000000002</v>
      </c>
      <c r="G138" s="2">
        <f>G144+G150</f>
        <v>0</v>
      </c>
      <c r="H138" s="2">
        <f>H144+H150</f>
        <v>0</v>
      </c>
      <c r="I138" s="2">
        <f>D138+E138+F138+G138+H138</f>
        <v>437.70000000000005</v>
      </c>
    </row>
    <row r="139" spans="1:9" ht="15.6" x14ac:dyDescent="0.3">
      <c r="A139" s="135"/>
      <c r="B139" s="130"/>
      <c r="C139" s="11" t="s">
        <v>12</v>
      </c>
      <c r="D139" s="2">
        <f>D145+D151</f>
        <v>0</v>
      </c>
      <c r="E139" s="2">
        <f t="shared" ref="E139:H140" si="46">E145+E151</f>
        <v>0</v>
      </c>
      <c r="F139" s="2">
        <f t="shared" si="46"/>
        <v>0</v>
      </c>
      <c r="G139" s="2">
        <f t="shared" si="46"/>
        <v>0</v>
      </c>
      <c r="H139" s="2">
        <f t="shared" si="46"/>
        <v>0</v>
      </c>
      <c r="I139" s="2">
        <f>D139+E139+F139+G139+H139</f>
        <v>0</v>
      </c>
    </row>
    <row r="140" spans="1:9" ht="15.6" x14ac:dyDescent="0.3">
      <c r="A140" s="135"/>
      <c r="B140" s="131"/>
      <c r="C140" s="11" t="s">
        <v>13</v>
      </c>
      <c r="D140" s="2">
        <f>D146+D152</f>
        <v>0</v>
      </c>
      <c r="E140" s="2">
        <f t="shared" si="46"/>
        <v>0</v>
      </c>
      <c r="F140" s="2">
        <f t="shared" si="46"/>
        <v>0</v>
      </c>
      <c r="G140" s="2">
        <f t="shared" si="46"/>
        <v>0</v>
      </c>
      <c r="H140" s="2">
        <f t="shared" si="46"/>
        <v>0</v>
      </c>
      <c r="I140" s="2">
        <f>D140+E140+F140+G140+H140</f>
        <v>0</v>
      </c>
    </row>
    <row r="141" spans="1:9" ht="15.6" x14ac:dyDescent="0.3">
      <c r="A141" s="132" t="s">
        <v>67</v>
      </c>
      <c r="B141" s="129" t="s">
        <v>19</v>
      </c>
      <c r="C141" s="10" t="s">
        <v>5</v>
      </c>
      <c r="D141" s="55">
        <f>+D142+D143+D145+D146+D144</f>
        <v>4710.3</v>
      </c>
      <c r="E141" s="55">
        <f t="shared" ref="E141" si="47">+E142+E143+E145+E146+E144</f>
        <v>5066.1000000000004</v>
      </c>
      <c r="F141" s="55">
        <f>+F142+F143+F145+F146+F144</f>
        <v>4400.0999999999995</v>
      </c>
      <c r="G141" s="55">
        <f>+G142+G143+G145+G146+G144</f>
        <v>2266.1</v>
      </c>
      <c r="H141" s="55">
        <f>+H142+H143+H145+H146+H144</f>
        <v>2463</v>
      </c>
      <c r="I141" s="55">
        <f>+I142+I143+I145+I146+I144</f>
        <v>18905.599999999999</v>
      </c>
    </row>
    <row r="142" spans="1:9" ht="15.6" x14ac:dyDescent="0.3">
      <c r="A142" s="133"/>
      <c r="B142" s="130"/>
      <c r="C142" s="11" t="s">
        <v>10</v>
      </c>
      <c r="D142" s="2">
        <v>4625.7</v>
      </c>
      <c r="E142" s="2">
        <v>4943.6000000000004</v>
      </c>
      <c r="F142" s="2">
        <v>4236.2</v>
      </c>
      <c r="G142" s="2">
        <v>2266.1</v>
      </c>
      <c r="H142" s="2">
        <v>2463</v>
      </c>
      <c r="I142" s="2">
        <f t="shared" ref="I142:I152" si="48">+D142+E142+F142+G142+H142</f>
        <v>18534.599999999999</v>
      </c>
    </row>
    <row r="143" spans="1:9" ht="15.6" x14ac:dyDescent="0.3">
      <c r="A143" s="133"/>
      <c r="B143" s="130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48"/>
        <v>84.6</v>
      </c>
    </row>
    <row r="144" spans="1:9" ht="15.6" x14ac:dyDescent="0.3">
      <c r="A144" s="133"/>
      <c r="B144" s="130"/>
      <c r="C144" s="11" t="s">
        <v>11</v>
      </c>
      <c r="D144" s="2">
        <v>0</v>
      </c>
      <c r="E144" s="2">
        <v>122.5</v>
      </c>
      <c r="F144" s="2">
        <v>163.9</v>
      </c>
      <c r="G144" s="2">
        <v>0</v>
      </c>
      <c r="H144" s="2">
        <v>0</v>
      </c>
      <c r="I144" s="2">
        <f t="shared" si="48"/>
        <v>286.39999999999998</v>
      </c>
    </row>
    <row r="145" spans="1:9" ht="15.6" x14ac:dyDescent="0.3">
      <c r="A145" s="133"/>
      <c r="B145" s="130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48"/>
        <v>0</v>
      </c>
    </row>
    <row r="146" spans="1:9" ht="15.6" x14ac:dyDescent="0.3">
      <c r="A146" s="133"/>
      <c r="B146" s="131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48"/>
        <v>0</v>
      </c>
    </row>
    <row r="147" spans="1:9" ht="15.6" x14ac:dyDescent="0.3">
      <c r="A147" s="127" t="s">
        <v>68</v>
      </c>
      <c r="B147" s="129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0</v>
      </c>
      <c r="F147" s="55">
        <f>+F148+F149+F151+F152+F150</f>
        <v>90</v>
      </c>
      <c r="G147" s="55">
        <f>+G148+G149+G151+G152+G150</f>
        <v>10</v>
      </c>
      <c r="H147" s="55">
        <f>+H148+H149+H151+H152+H150</f>
        <v>10</v>
      </c>
      <c r="I147" s="55">
        <f t="shared" si="48"/>
        <v>283.29999999999995</v>
      </c>
    </row>
    <row r="148" spans="1:9" ht="15.6" x14ac:dyDescent="0.3">
      <c r="A148" s="128"/>
      <c r="B148" s="130"/>
      <c r="C148" s="11" t="s">
        <v>10</v>
      </c>
      <c r="D148" s="2">
        <v>0.7</v>
      </c>
      <c r="E148" s="2">
        <v>0</v>
      </c>
      <c r="F148" s="2">
        <v>10.8</v>
      </c>
      <c r="G148" s="2">
        <v>10</v>
      </c>
      <c r="H148" s="2">
        <v>10</v>
      </c>
      <c r="I148" s="2">
        <f t="shared" si="48"/>
        <v>31.5</v>
      </c>
    </row>
    <row r="149" spans="1:9" ht="15.6" x14ac:dyDescent="0.3">
      <c r="A149" s="128"/>
      <c r="B149" s="130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48"/>
        <v>0</v>
      </c>
    </row>
    <row r="150" spans="1:9" ht="15.6" x14ac:dyDescent="0.3">
      <c r="A150" s="128"/>
      <c r="B150" s="130"/>
      <c r="C150" s="11" t="s">
        <v>11</v>
      </c>
      <c r="D150" s="2">
        <v>172.6</v>
      </c>
      <c r="E150" s="2">
        <v>0</v>
      </c>
      <c r="F150" s="2">
        <v>79.2</v>
      </c>
      <c r="G150" s="2">
        <v>0</v>
      </c>
      <c r="H150" s="2">
        <v>0</v>
      </c>
      <c r="I150" s="2">
        <f t="shared" si="48"/>
        <v>251.8</v>
      </c>
    </row>
    <row r="151" spans="1:9" ht="15.6" x14ac:dyDescent="0.3">
      <c r="A151" s="128"/>
      <c r="B151" s="130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48"/>
        <v>0</v>
      </c>
    </row>
    <row r="152" spans="1:9" ht="15.6" x14ac:dyDescent="0.3">
      <c r="A152" s="128"/>
      <c r="B152" s="131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48"/>
        <v>0</v>
      </c>
    </row>
    <row r="153" spans="1:9" ht="15.6" x14ac:dyDescent="0.3">
      <c r="A153" s="134" t="s">
        <v>95</v>
      </c>
      <c r="B153" s="129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1</v>
      </c>
      <c r="G153" s="55">
        <f>G154+G155+G156+G158</f>
        <v>1</v>
      </c>
      <c r="H153" s="55">
        <f>H154+H155+H156+H158</f>
        <v>1</v>
      </c>
      <c r="I153" s="55">
        <f>+I154+I155+I157+I158+I156</f>
        <v>5.5</v>
      </c>
    </row>
    <row r="154" spans="1:9" ht="15.6" x14ac:dyDescent="0.3">
      <c r="A154" s="135"/>
      <c r="B154" s="130"/>
      <c r="C154" s="11" t="s">
        <v>10</v>
      </c>
      <c r="D154" s="2">
        <f t="shared" ref="D154:H158" si="49">D160</f>
        <v>0</v>
      </c>
      <c r="E154" s="2">
        <f t="shared" si="49"/>
        <v>2.5</v>
      </c>
      <c r="F154" s="2">
        <f t="shared" si="49"/>
        <v>1</v>
      </c>
      <c r="G154" s="2">
        <f t="shared" si="49"/>
        <v>1</v>
      </c>
      <c r="H154" s="2">
        <f t="shared" si="49"/>
        <v>1</v>
      </c>
      <c r="I154" s="2">
        <f>D154+E154+F154+G154+H154</f>
        <v>5.5</v>
      </c>
    </row>
    <row r="155" spans="1:9" ht="15.6" x14ac:dyDescent="0.3">
      <c r="A155" s="135"/>
      <c r="B155" s="130"/>
      <c r="C155" s="11" t="s">
        <v>18</v>
      </c>
      <c r="D155" s="2">
        <f t="shared" si="49"/>
        <v>0</v>
      </c>
      <c r="E155" s="2">
        <f t="shared" si="49"/>
        <v>0</v>
      </c>
      <c r="F155" s="2">
        <f t="shared" si="49"/>
        <v>0</v>
      </c>
      <c r="G155" s="2">
        <f t="shared" si="49"/>
        <v>0</v>
      </c>
      <c r="H155" s="2">
        <f t="shared" si="49"/>
        <v>0</v>
      </c>
      <c r="I155" s="2">
        <f>D155+E155+F155+G155+H155</f>
        <v>0</v>
      </c>
    </row>
    <row r="156" spans="1:9" ht="15.6" x14ac:dyDescent="0.3">
      <c r="A156" s="135"/>
      <c r="B156" s="130"/>
      <c r="C156" s="11" t="s">
        <v>11</v>
      </c>
      <c r="D156" s="2">
        <f t="shared" si="49"/>
        <v>0</v>
      </c>
      <c r="E156" s="2">
        <f t="shared" si="49"/>
        <v>0</v>
      </c>
      <c r="F156" s="2">
        <f t="shared" si="49"/>
        <v>0</v>
      </c>
      <c r="G156" s="2">
        <f t="shared" si="49"/>
        <v>0</v>
      </c>
      <c r="H156" s="2">
        <f t="shared" si="49"/>
        <v>0</v>
      </c>
      <c r="I156" s="2">
        <f>D156+E156+F156+G156+H156</f>
        <v>0</v>
      </c>
    </row>
    <row r="157" spans="1:9" ht="15.6" x14ac:dyDescent="0.3">
      <c r="A157" s="135"/>
      <c r="B157" s="130"/>
      <c r="C157" s="11" t="s">
        <v>12</v>
      </c>
      <c r="D157" s="2">
        <f t="shared" si="49"/>
        <v>0</v>
      </c>
      <c r="E157" s="2">
        <f t="shared" si="49"/>
        <v>0</v>
      </c>
      <c r="F157" s="2">
        <f t="shared" si="49"/>
        <v>0</v>
      </c>
      <c r="G157" s="2">
        <f t="shared" si="49"/>
        <v>0</v>
      </c>
      <c r="H157" s="2">
        <f t="shared" si="49"/>
        <v>0</v>
      </c>
      <c r="I157" s="2">
        <f>D157+E157+F157+G157+H157</f>
        <v>0</v>
      </c>
    </row>
    <row r="158" spans="1:9" ht="15.6" x14ac:dyDescent="0.3">
      <c r="A158" s="135"/>
      <c r="B158" s="131"/>
      <c r="C158" s="11" t="s">
        <v>13</v>
      </c>
      <c r="D158" s="2">
        <f t="shared" si="49"/>
        <v>0</v>
      </c>
      <c r="E158" s="2">
        <f t="shared" si="49"/>
        <v>0</v>
      </c>
      <c r="F158" s="2">
        <f t="shared" si="49"/>
        <v>0</v>
      </c>
      <c r="G158" s="2">
        <f t="shared" si="49"/>
        <v>0</v>
      </c>
      <c r="H158" s="2">
        <f t="shared" si="49"/>
        <v>0</v>
      </c>
      <c r="I158" s="2">
        <f>D158+E158+F158+G158+H158</f>
        <v>0</v>
      </c>
    </row>
    <row r="159" spans="1:9" ht="15.6" x14ac:dyDescent="0.3">
      <c r="A159" s="127" t="s">
        <v>69</v>
      </c>
      <c r="B159" s="129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1</v>
      </c>
      <c r="G159" s="55">
        <f>+G160+G161+G163+G164+G162</f>
        <v>1</v>
      </c>
      <c r="H159" s="55">
        <f>+H160+H161+H163+H164+H162</f>
        <v>1</v>
      </c>
      <c r="I159" s="55">
        <f t="shared" ref="I159:I164" si="50">+D159+E159+F159+G159+H159</f>
        <v>5.5</v>
      </c>
    </row>
    <row r="160" spans="1:9" ht="15.6" x14ac:dyDescent="0.3">
      <c r="A160" s="128"/>
      <c r="B160" s="130"/>
      <c r="C160" s="11" t="s">
        <v>10</v>
      </c>
      <c r="D160" s="2">
        <v>0</v>
      </c>
      <c r="E160" s="2">
        <v>2.5</v>
      </c>
      <c r="F160" s="2">
        <v>1</v>
      </c>
      <c r="G160" s="2">
        <v>1</v>
      </c>
      <c r="H160" s="2">
        <v>1</v>
      </c>
      <c r="I160" s="2">
        <f t="shared" si="50"/>
        <v>5.5</v>
      </c>
    </row>
    <row r="161" spans="1:9" ht="15.6" x14ac:dyDescent="0.3">
      <c r="A161" s="128"/>
      <c r="B161" s="130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50"/>
        <v>0</v>
      </c>
    </row>
    <row r="162" spans="1:9" ht="15.6" x14ac:dyDescent="0.3">
      <c r="A162" s="128"/>
      <c r="B162" s="130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50"/>
        <v>0</v>
      </c>
    </row>
    <row r="163" spans="1:9" ht="15.6" x14ac:dyDescent="0.3">
      <c r="A163" s="128"/>
      <c r="B163" s="130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50"/>
        <v>0</v>
      </c>
    </row>
    <row r="164" spans="1:9" ht="15.6" x14ac:dyDescent="0.3">
      <c r="A164" s="128"/>
      <c r="B164" s="131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50"/>
        <v>0</v>
      </c>
    </row>
  </sheetData>
  <mergeCells count="67"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B21:B26"/>
    <mergeCell ref="A33:A38"/>
    <mergeCell ref="B33:B38"/>
    <mergeCell ref="A39:A44"/>
    <mergeCell ref="B39:B44"/>
    <mergeCell ref="A27:A32"/>
    <mergeCell ref="B27:B32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11:A116"/>
    <mergeCell ref="B111:B116"/>
    <mergeCell ref="A117:A122"/>
    <mergeCell ref="B117:B122"/>
    <mergeCell ref="A123:A128"/>
    <mergeCell ref="B123:B128"/>
    <mergeCell ref="A129:A134"/>
    <mergeCell ref="B129:B134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2023-03-17T02:20:22Z</dcterms:modified>
</cp:coreProperties>
</file>