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F177" i="9" l="1"/>
  <c r="F171" i="9"/>
  <c r="F165" i="9"/>
  <c r="F159" i="9"/>
  <c r="F158" i="9"/>
  <c r="F157" i="9"/>
  <c r="F156" i="9"/>
  <c r="F155" i="9"/>
  <c r="F154" i="9"/>
  <c r="F153" i="9" s="1"/>
  <c r="F147" i="9"/>
  <c r="F141" i="9"/>
  <c r="F140" i="9"/>
  <c r="F139" i="9"/>
  <c r="F138" i="9"/>
  <c r="F137" i="9"/>
  <c r="F136" i="9"/>
  <c r="F135" i="9" s="1"/>
  <c r="F123" i="9"/>
  <c r="F122" i="9"/>
  <c r="F121" i="9"/>
  <c r="F120" i="9"/>
  <c r="F119" i="9"/>
  <c r="F118" i="9"/>
  <c r="F117" i="9" s="1"/>
  <c r="F111" i="9"/>
  <c r="F105" i="9"/>
  <c r="F104" i="9"/>
  <c r="F103" i="9"/>
  <c r="F102" i="9"/>
  <c r="F101" i="9"/>
  <c r="F100" i="9"/>
  <c r="F99" i="9" s="1"/>
  <c r="F93" i="9"/>
  <c r="F87" i="9"/>
  <c r="F81" i="9"/>
  <c r="F80" i="9"/>
  <c r="F79" i="9"/>
  <c r="F78" i="9"/>
  <c r="F77" i="9"/>
  <c r="F75" i="9" s="1"/>
  <c r="F76" i="9"/>
  <c r="F69" i="9"/>
  <c r="F68" i="9"/>
  <c r="F67" i="9"/>
  <c r="F66" i="9"/>
  <c r="F54" i="9" s="1"/>
  <c r="F24" i="9" s="1"/>
  <c r="F18" i="9" s="1"/>
  <c r="F65" i="9"/>
  <c r="F53" i="9" s="1"/>
  <c r="F64" i="9"/>
  <c r="F63" i="9" s="1"/>
  <c r="F57" i="9"/>
  <c r="F56" i="9"/>
  <c r="F45" i="9"/>
  <c r="F39" i="9"/>
  <c r="F33" i="9"/>
  <c r="F27" i="9"/>
  <c r="F26" i="9"/>
  <c r="F20" i="9" s="1"/>
  <c r="F25" i="9"/>
  <c r="F19" i="9" s="1"/>
  <c r="F22" i="9"/>
  <c r="F16" i="9" s="1"/>
  <c r="F51" i="9" l="1"/>
  <c r="F23" i="9"/>
  <c r="F17" i="9" s="1"/>
  <c r="F15" i="9" s="1"/>
  <c r="G19" i="8"/>
  <c r="F21" i="9" l="1"/>
  <c r="D177" i="9"/>
  <c r="D171" i="9"/>
  <c r="D165" i="9"/>
  <c r="D159" i="9"/>
  <c r="D158" i="9"/>
  <c r="D157" i="9"/>
  <c r="D156" i="9"/>
  <c r="D155" i="9"/>
  <c r="D153" i="9" s="1"/>
  <c r="D154" i="9"/>
  <c r="D147" i="9"/>
  <c r="D141" i="9"/>
  <c r="D140" i="9"/>
  <c r="D139" i="9"/>
  <c r="D137" i="9"/>
  <c r="D136" i="9"/>
  <c r="D135" i="9" s="1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5" i="9" s="1"/>
  <c r="D79" i="9"/>
  <c r="D77" i="9"/>
  <c r="D76" i="9"/>
  <c r="D69" i="9"/>
  <c r="D68" i="9"/>
  <c r="D67" i="9"/>
  <c r="D66" i="9"/>
  <c r="D54" i="9" s="1"/>
  <c r="D24" i="9" s="1"/>
  <c r="D18" i="9" s="1"/>
  <c r="D65" i="9"/>
  <c r="D53" i="9" s="1"/>
  <c r="D64" i="9"/>
  <c r="D57" i="9"/>
  <c r="D56" i="9"/>
  <c r="D45" i="9"/>
  <c r="D39" i="9"/>
  <c r="D33" i="9"/>
  <c r="D27" i="9"/>
  <c r="D26" i="9"/>
  <c r="D20" i="9" s="1"/>
  <c r="D25" i="9"/>
  <c r="D22" i="9"/>
  <c r="D16" i="9" s="1"/>
  <c r="D19" i="9"/>
  <c r="D51" i="9" l="1"/>
  <c r="D23" i="9"/>
  <c r="D17" i="9" s="1"/>
  <c r="D63" i="9"/>
  <c r="D21" i="9"/>
  <c r="D15" i="9" s="1"/>
  <c r="I182" i="9"/>
  <c r="I181" i="9"/>
  <c r="I180" i="9"/>
  <c r="I179" i="9"/>
  <c r="I178" i="9"/>
  <c r="I177" i="9"/>
  <c r="H177" i="9"/>
  <c r="G177" i="9"/>
  <c r="E177" i="9"/>
  <c r="I176" i="9"/>
  <c r="I175" i="9"/>
  <c r="I174" i="9"/>
  <c r="I173" i="9"/>
  <c r="I172" i="9"/>
  <c r="H171" i="9"/>
  <c r="G171" i="9"/>
  <c r="E171" i="9"/>
  <c r="I171" i="9"/>
  <c r="I170" i="9"/>
  <c r="I169" i="9"/>
  <c r="I168" i="9"/>
  <c r="I167" i="9"/>
  <c r="H165" i="9"/>
  <c r="G165" i="9"/>
  <c r="I165" i="9"/>
  <c r="I182" i="8"/>
  <c r="I181" i="8"/>
  <c r="I180" i="8"/>
  <c r="I179" i="8"/>
  <c r="I178" i="8"/>
  <c r="H177" i="8"/>
  <c r="G177" i="8"/>
  <c r="F177" i="8"/>
  <c r="E177" i="8"/>
  <c r="D177" i="8"/>
  <c r="I176" i="8"/>
  <c r="I175" i="8"/>
  <c r="I174" i="8"/>
  <c r="I173" i="8"/>
  <c r="I172" i="8"/>
  <c r="H171" i="8"/>
  <c r="G171" i="8"/>
  <c r="F171" i="8"/>
  <c r="E171" i="8"/>
  <c r="D171" i="8"/>
  <c r="I170" i="8"/>
  <c r="I169" i="8"/>
  <c r="I168" i="8"/>
  <c r="I167" i="8"/>
  <c r="H165" i="8"/>
  <c r="G165" i="8"/>
  <c r="F165" i="8"/>
  <c r="D165" i="8"/>
  <c r="I177" i="8" l="1"/>
  <c r="I171" i="8"/>
  <c r="I165" i="8"/>
  <c r="I147" i="9"/>
  <c r="I64" i="9"/>
  <c r="I19" i="9"/>
  <c r="I100" i="9"/>
  <c r="G16" i="9"/>
  <c r="H16" i="9"/>
  <c r="G19" i="9"/>
  <c r="H19" i="9"/>
  <c r="G22" i="9"/>
  <c r="H22" i="9"/>
  <c r="I22" i="9"/>
  <c r="G23" i="9"/>
  <c r="G17" i="9" s="1"/>
  <c r="H23" i="9"/>
  <c r="H17" i="9" s="1"/>
  <c r="G24" i="9"/>
  <c r="I24" i="9" s="1"/>
  <c r="H24" i="9"/>
  <c r="H18" i="9" s="1"/>
  <c r="G25" i="9"/>
  <c r="H25" i="9"/>
  <c r="I25" i="9"/>
  <c r="G26" i="9"/>
  <c r="G20" i="9" s="1"/>
  <c r="G27" i="9"/>
  <c r="H27" i="9"/>
  <c r="I29" i="9"/>
  <c r="I30" i="9"/>
  <c r="I31" i="9"/>
  <c r="G33" i="9"/>
  <c r="H33" i="9"/>
  <c r="I34" i="9"/>
  <c r="I35" i="9"/>
  <c r="I36" i="9"/>
  <c r="I38" i="9"/>
  <c r="G39" i="9"/>
  <c r="H39" i="9"/>
  <c r="I40" i="9"/>
  <c r="I41" i="9"/>
  <c r="I42" i="9"/>
  <c r="I44" i="9"/>
  <c r="G45" i="9"/>
  <c r="H45" i="9"/>
  <c r="I46" i="9"/>
  <c r="I47" i="9"/>
  <c r="I48" i="9"/>
  <c r="I49" i="9"/>
  <c r="I50" i="9"/>
  <c r="I52" i="9"/>
  <c r="G53" i="9"/>
  <c r="H53" i="9"/>
  <c r="G54" i="9"/>
  <c r="H54" i="9"/>
  <c r="I54" i="9"/>
  <c r="G56" i="9"/>
  <c r="G51" i="9" s="1"/>
  <c r="H56" i="9"/>
  <c r="H51" i="9" s="1"/>
  <c r="G57" i="9"/>
  <c r="H57" i="9"/>
  <c r="I58" i="9"/>
  <c r="I59" i="9"/>
  <c r="I60" i="9"/>
  <c r="I62" i="9"/>
  <c r="G63" i="9"/>
  <c r="H63" i="9"/>
  <c r="G64" i="9"/>
  <c r="H64" i="9"/>
  <c r="G65" i="9"/>
  <c r="H65" i="9"/>
  <c r="I65" i="9"/>
  <c r="I53" i="9" s="1"/>
  <c r="G66" i="9"/>
  <c r="H66" i="9"/>
  <c r="I66" i="9"/>
  <c r="G67" i="9"/>
  <c r="H67" i="9"/>
  <c r="I67" i="9"/>
  <c r="G68" i="9"/>
  <c r="H68" i="9"/>
  <c r="I68" i="9"/>
  <c r="G69" i="9"/>
  <c r="H69" i="9"/>
  <c r="I70" i="9"/>
  <c r="I71" i="9"/>
  <c r="I72" i="9"/>
  <c r="I73" i="9"/>
  <c r="I74" i="9"/>
  <c r="G75" i="9"/>
  <c r="H75" i="9"/>
  <c r="G76" i="9"/>
  <c r="H76" i="9"/>
  <c r="I76" i="9"/>
  <c r="G77" i="9"/>
  <c r="H77" i="9"/>
  <c r="I77" i="9"/>
  <c r="G78" i="9"/>
  <c r="H78" i="9"/>
  <c r="I78" i="9"/>
  <c r="G79" i="9"/>
  <c r="H79" i="9"/>
  <c r="I79" i="9"/>
  <c r="G80" i="9"/>
  <c r="H80" i="9"/>
  <c r="I80" i="9"/>
  <c r="G81" i="9"/>
  <c r="H81" i="9"/>
  <c r="I82" i="9"/>
  <c r="I83" i="9"/>
  <c r="I84" i="9"/>
  <c r="I85" i="9"/>
  <c r="I86" i="9"/>
  <c r="G87" i="9"/>
  <c r="H87" i="9"/>
  <c r="I88" i="9"/>
  <c r="I89" i="9"/>
  <c r="I90" i="9"/>
  <c r="I91" i="9"/>
  <c r="I92" i="9"/>
  <c r="G93" i="9"/>
  <c r="H93" i="9"/>
  <c r="I94" i="9"/>
  <c r="I95" i="9"/>
  <c r="I96" i="9"/>
  <c r="I97" i="9"/>
  <c r="I98" i="9"/>
  <c r="G99" i="9"/>
  <c r="H99" i="9"/>
  <c r="G100" i="9"/>
  <c r="H100" i="9"/>
  <c r="G101" i="9"/>
  <c r="H101" i="9"/>
  <c r="I101" i="9"/>
  <c r="G102" i="9"/>
  <c r="H102" i="9"/>
  <c r="I102" i="9"/>
  <c r="G103" i="9"/>
  <c r="H103" i="9"/>
  <c r="I103" i="9"/>
  <c r="G104" i="9"/>
  <c r="H104" i="9"/>
  <c r="I104" i="9"/>
  <c r="G105" i="9"/>
  <c r="H105" i="9"/>
  <c r="I106" i="9"/>
  <c r="I107" i="9"/>
  <c r="I109" i="9"/>
  <c r="I110" i="9"/>
  <c r="G111" i="9"/>
  <c r="H111" i="9"/>
  <c r="I112" i="9"/>
  <c r="I113" i="9"/>
  <c r="I115" i="9"/>
  <c r="I116" i="9"/>
  <c r="G117" i="9"/>
  <c r="H117" i="9"/>
  <c r="G118" i="9"/>
  <c r="H118" i="9"/>
  <c r="I118" i="9"/>
  <c r="G119" i="9"/>
  <c r="H119" i="9"/>
  <c r="I119" i="9"/>
  <c r="G120" i="9"/>
  <c r="H120" i="9"/>
  <c r="I120" i="9"/>
  <c r="G121" i="9"/>
  <c r="H121" i="9"/>
  <c r="I121" i="9"/>
  <c r="G122" i="9"/>
  <c r="H122" i="9"/>
  <c r="I122" i="9"/>
  <c r="G123" i="9"/>
  <c r="H123" i="9"/>
  <c r="I124" i="9"/>
  <c r="I125" i="9"/>
  <c r="I126" i="9"/>
  <c r="I127" i="9"/>
  <c r="I128" i="9"/>
  <c r="I130" i="9"/>
  <c r="I131" i="9"/>
  <c r="I133" i="9"/>
  <c r="I134" i="9"/>
  <c r="G135" i="9"/>
  <c r="H135" i="9"/>
  <c r="G136" i="9"/>
  <c r="H136" i="9"/>
  <c r="I136" i="9"/>
  <c r="G137" i="9"/>
  <c r="H137" i="9"/>
  <c r="I137" i="9"/>
  <c r="G138" i="9"/>
  <c r="H138" i="9"/>
  <c r="I138" i="9"/>
  <c r="G139" i="9"/>
  <c r="H139" i="9"/>
  <c r="I139" i="9"/>
  <c r="G140" i="9"/>
  <c r="H140" i="9"/>
  <c r="I140" i="9"/>
  <c r="G141" i="9"/>
  <c r="H141" i="9"/>
  <c r="I142" i="9"/>
  <c r="I143" i="9"/>
  <c r="I144" i="9"/>
  <c r="I145" i="9"/>
  <c r="I146" i="9"/>
  <c r="G147" i="9"/>
  <c r="H147" i="9"/>
  <c r="I148" i="9"/>
  <c r="I149" i="9"/>
  <c r="I150" i="9"/>
  <c r="I151" i="9"/>
  <c r="I152" i="9"/>
  <c r="G153" i="9"/>
  <c r="H153" i="9"/>
  <c r="G154" i="9"/>
  <c r="H154" i="9"/>
  <c r="I154" i="9"/>
  <c r="G155" i="9"/>
  <c r="H155" i="9"/>
  <c r="G156" i="9"/>
  <c r="H156" i="9"/>
  <c r="I156" i="9"/>
  <c r="G157" i="9"/>
  <c r="H157" i="9"/>
  <c r="I157" i="9"/>
  <c r="G158" i="9"/>
  <c r="H158" i="9"/>
  <c r="I158" i="9"/>
  <c r="G159" i="9"/>
  <c r="H159" i="9"/>
  <c r="I159" i="9"/>
  <c r="I160" i="9"/>
  <c r="I161" i="9"/>
  <c r="I162" i="9"/>
  <c r="I163" i="9"/>
  <c r="I164" i="9"/>
  <c r="I129" i="9" l="1"/>
  <c r="I93" i="9"/>
  <c r="I27" i="9"/>
  <c r="I141" i="9"/>
  <c r="I39" i="9"/>
  <c r="I117" i="9"/>
  <c r="I111" i="9"/>
  <c r="I45" i="9"/>
  <c r="I123" i="9"/>
  <c r="I57" i="9"/>
  <c r="I105" i="9"/>
  <c r="I81" i="9"/>
  <c r="I69" i="9"/>
  <c r="I87" i="9"/>
  <c r="I33" i="9"/>
  <c r="I99" i="9"/>
  <c r="I75" i="9"/>
  <c r="I63" i="9"/>
  <c r="I135" i="9"/>
  <c r="I56" i="9"/>
  <c r="I51" i="9" s="1"/>
  <c r="I16" i="9"/>
  <c r="H26" i="9"/>
  <c r="G21" i="9"/>
  <c r="I155" i="9"/>
  <c r="I153" i="9" s="1"/>
  <c r="G18" i="9"/>
  <c r="G15" i="9" s="1"/>
  <c r="H118" i="8"/>
  <c r="H120" i="8"/>
  <c r="G120" i="8"/>
  <c r="F120" i="8"/>
  <c r="I18" i="9" l="1"/>
  <c r="I23" i="9"/>
  <c r="H20" i="9"/>
  <c r="H15" i="9" s="1"/>
  <c r="H21" i="9"/>
  <c r="I26" i="9"/>
  <c r="I20" i="9"/>
  <c r="E159" i="9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I21" i="9" l="1"/>
  <c r="I17" i="9"/>
  <c r="I15" i="9"/>
  <c r="E15" i="9"/>
  <c r="E21" i="9"/>
  <c r="E27" i="8"/>
  <c r="E63" i="8" l="1"/>
  <c r="E136" i="8" l="1"/>
  <c r="E105" i="8" l="1"/>
  <c r="D15" i="8" l="1"/>
  <c r="H159" i="8"/>
  <c r="H158" i="8"/>
  <c r="H157" i="8"/>
  <c r="H156" i="8"/>
  <c r="H155" i="8"/>
  <c r="H154" i="8"/>
  <c r="H153" i="8"/>
  <c r="H147" i="8"/>
  <c r="H141" i="8"/>
  <c r="H140" i="8"/>
  <c r="H139" i="8"/>
  <c r="H138" i="8"/>
  <c r="H18" i="8" s="1"/>
  <c r="H137" i="8"/>
  <c r="H136" i="8"/>
  <c r="H123" i="8"/>
  <c r="H122" i="8"/>
  <c r="H121" i="8"/>
  <c r="H119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G138" i="8"/>
  <c r="G18" i="8" s="1"/>
  <c r="F138" i="8"/>
  <c r="E138" i="8"/>
  <c r="E18" i="8" s="1"/>
  <c r="E78" i="8"/>
  <c r="D64" i="8"/>
  <c r="H135" i="8" l="1"/>
  <c r="H16" i="8"/>
  <c r="H23" i="8"/>
  <c r="H17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15" i="8" l="1"/>
  <c r="H21" i="8"/>
  <c r="D19" i="8"/>
  <c r="D21" i="8"/>
  <c r="D23" i="8"/>
  <c r="D17" i="8" s="1"/>
  <c r="G158" i="8" l="1"/>
  <c r="G157" i="8"/>
  <c r="G156" i="8"/>
  <c r="G155" i="8"/>
  <c r="G154" i="8"/>
  <c r="G153" i="8" s="1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I102" i="8" s="1"/>
  <c r="E102" i="8"/>
  <c r="G101" i="8"/>
  <c r="F101" i="8"/>
  <c r="E101" i="8"/>
  <c r="G100" i="8"/>
  <c r="F100" i="8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99" i="8" l="1"/>
  <c r="F18" i="8"/>
  <c r="F75" i="8"/>
  <c r="F117" i="8"/>
  <c r="F16" i="8"/>
  <c r="I159" i="8"/>
  <c r="I147" i="8"/>
  <c r="F135" i="8"/>
  <c r="I118" i="8"/>
  <c r="I100" i="8"/>
  <c r="G99" i="8"/>
  <c r="G16" i="8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39" i="8"/>
  <c r="I117" i="8" l="1"/>
  <c r="G15" i="8"/>
  <c r="F15" i="8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<sst xmlns="http://schemas.openxmlformats.org/spreadsheetml/2006/main" count="744" uniqueCount="234">
  <si>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</si>
  <si>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</si>
  <si>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</si>
  <si>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</si>
  <si>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</si>
  <si>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</si>
  <si>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</si>
  <si>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</si>
  <si>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</si>
  <si>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</si>
  <si>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</si>
  <si>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</si>
  <si>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</si>
  <si>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</si>
  <si>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</si>
  <si>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</si>
  <si>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</si>
  <si>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</si>
  <si>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</si>
  <si>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</si>
  <si>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</si>
  <si>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</si>
  <si>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</si>
  <si>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</si>
  <si>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</si>
  <si>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</si>
  <si>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</si>
  <si>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</si>
  <si>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</si>
  <si>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</si>
  <si>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</si>
  <si>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</si>
  <si>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</si>
  <si>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</si>
  <si>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</si>
  <si>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</si>
  <si>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</si>
  <si>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</si>
  <si>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</si>
  <si>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</si>
  <si>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</si>
  <si>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</si>
  <si>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</si>
  <si>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</si>
  <si>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</si>
  <si>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</si>
  <si>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</si>
  <si>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</si>
  <si>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</si>
  <si>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</si>
  <si>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</si>
  <si>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</si>
  <si>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</si>
  <si>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</si>
  <si>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</si>
  <si>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</si>
  <si>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</si>
  <si>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</si>
  <si>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</si>
  <si>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</si>
  <si>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</si>
  <si>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</si>
  <si>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</si>
  <si>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</si>
  <si>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</si>
  <si>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</si>
  <si>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</si>
  <si>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</si>
  <si>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</si>
  <si>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</si>
  <si>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</si>
  <si>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</si>
  <si>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</si>
  <si>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</si>
  <si>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</si>
  <si>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</si>
  <si>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</si>
  <si>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</si>
  <si>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</si>
  <si>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</si>
  <si>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</si>
  <si>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</si>
  <si>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</si>
  <si>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</si>
  <si>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</si>
  <si>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</si>
  <si>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</si>
  <si>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</si>
  <si>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</si>
  <si>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</si>
  <si>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</si>
  <si>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</si>
  <si>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</si>
  <si>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</si>
  <si>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</si>
  <si>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</si>
  <si>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</si>
  <si>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</si>
  <si>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</si>
  <si>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</si>
  <si>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</si>
  <si>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</si>
  <si>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</si>
  <si>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</si>
  <si>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</si>
  <si>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</si>
  <si>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</si>
  <si>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</si>
  <si>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</si>
  <si>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</si>
  <si>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</si>
  <si>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</si>
  <si>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</si>
  <si>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</si>
  <si>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</si>
  <si>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</si>
  <si>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</si>
  <si>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</si>
  <si>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Объем финансирования за счет средств районого бюджета  составляет 583,2 тыс. руб., в том числе:</t>
  </si>
  <si>
    <t>2022 год – 433,6 тыс. руб.;</t>
  </si>
  <si>
    <t>2024 год - 400,7 тыс. руб.;</t>
  </si>
  <si>
    <t>2025 год 400,7тыс. руб.</t>
  </si>
  <si>
    <t>2022 год  -251,0тыс. руб.;</t>
  </si>
  <si>
    <t>2022 год – 59,4 тыс. руб.;</t>
  </si>
  <si>
    <t>2022 год – 122,5 тыс. руб.;</t>
  </si>
  <si>
    <t>2024 год – 400,0 тыс. руб.;</t>
  </si>
  <si>
    <t>2022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</si>
  <si>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</si>
  <si>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</si>
  <si>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</si>
  <si>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</si>
  <si>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</si>
  <si>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</si>
  <si>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</si>
  <si>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</si>
  <si>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2022 год  - 1791,6 тыс. руб.;</t>
  </si>
  <si>
    <t>2022 год – 248,1 тыс. руб.;</t>
  </si>
  <si>
    <t>7276,5, тыс. руб.;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</si>
  <si>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</si>
  <si>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</si>
  <si>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</si>
  <si>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>2022 год –16722,5 тыс. руб.;</t>
  </si>
  <si>
    <t>2022 год – 16187,00 тыс. руб.;</t>
  </si>
  <si>
    <t>2022 год -9628,7  тыс. руб.</t>
  </si>
  <si>
    <t>2022 год – 9476,4 тыс. руб.;</t>
  </si>
  <si>
    <t>2022 год – 4943,6 тыс. руб.;</t>
  </si>
  <si>
    <t>2024 год –11765,2 тыс. руб.</t>
  </si>
  <si>
    <t xml:space="preserve">2025 год -11623,7тыс. руб. </t>
  </si>
  <si>
    <t>2024 год –11182,5 тыс. руб.</t>
  </si>
  <si>
    <t>2025год –11034,2 тыс. руб.</t>
  </si>
  <si>
    <t>Прогнозный объем финансирования за счет средств федерального бюджета составляет 833,4 тыс. руб., в том числе:</t>
  </si>
  <si>
    <t>2023год – 173,7 тыс. руб.;</t>
  </si>
  <si>
    <t>2024 год –182,0 тыс. руб.;</t>
  </si>
  <si>
    <t>2025год – 188,8 тыс. руб.</t>
  </si>
  <si>
    <t>2024 год -7172,7тыс. руб.</t>
  </si>
  <si>
    <t>2025 год –6752,1 тыс. руб.</t>
  </si>
  <si>
    <t>2024 год – 6990,0 тыс. руб.;</t>
  </si>
  <si>
    <t>2025 год – 6562,6 тыс. руб.</t>
  </si>
  <si>
    <t>Прогнозный объем финансирования за счет средств федерального бюджета составляет833,5 тыс. руб., в том числе:</t>
  </si>
  <si>
    <t>2023год –173,7 тыс. руб.;</t>
  </si>
  <si>
    <t>2025 год – 188,8 тыс. руб.</t>
  </si>
  <si>
    <t>2024 год –1711,2 тыс. руб.;</t>
  </si>
  <si>
    <t>2025 год – 1789,3 тыс. руб.</t>
  </si>
  <si>
    <t>2024 год – 1711,2 тыс. руб.;</t>
  </si>
  <si>
    <t>2025 год – 1789,3тыс. руб.</t>
  </si>
  <si>
    <t>Прогнозный объем финансирования за счет средств областного бюджета составляет 480,3 тыс. руб., в том числе:</t>
  </si>
  <si>
    <t>2023 год –128,7тыс. руб.;</t>
  </si>
  <si>
    <t>2024 год – 30,0тыс. руб.;</t>
  </si>
  <si>
    <t>2025 год –30,0 тыс. руб.</t>
  </si>
  <si>
    <t>Объем финансирования за счет средств бюджета Мугунского сельского поселения составляет 117,2 тыс. руб., в том числе:</t>
  </si>
  <si>
    <t>2023 год –30,0тыс. руб.;</t>
  </si>
  <si>
    <t>2024 год – 30,0 тыс. руб.;</t>
  </si>
  <si>
    <t>2025 год – 30,0 тыс. руб.</t>
  </si>
  <si>
    <t>2024 год – 564,6 тыс. руб.;</t>
  </si>
  <si>
    <t>2025 год – 568,7 тыс. руб.</t>
  </si>
  <si>
    <t>2024 год – 164,6 тыс. руб.;</t>
  </si>
  <si>
    <t>2025 год – 168,7 тыс. руб.</t>
  </si>
  <si>
    <t>Прогнозный объем финансирования за счет средств областного бюджета составляет 978,8 тыс. руб., в том числе:</t>
  </si>
  <si>
    <t>2023 год – 59,4 тыс. руб.;</t>
  </si>
  <si>
    <t>2025 год – 400,0 тыс. руб.</t>
  </si>
  <si>
    <t>2024 год – 2276,1 тыс. руб.;</t>
  </si>
  <si>
    <t>2025 год – 2473,0тыс. руб.</t>
  </si>
  <si>
    <t>2025 год – 2473,0 тыс. руб.</t>
  </si>
  <si>
    <t>Прогнозный объем финансирования за счет средств областного бюджета составляет 437,7тыс. руб., в том числе:</t>
  </si>
  <si>
    <t>2023 год – 243,1 тыс. руб.;</t>
  </si>
  <si>
    <t>2025 год –0,0 тыс. руб.</t>
  </si>
  <si>
    <t>Предполагаемый общий объем финансирования муниципальной программы составляет  5,5 тыс. руб., в том числе:</t>
  </si>
  <si>
    <t>2023 год – 1,1 тыс. руб.;</t>
  </si>
  <si>
    <t>2024 год – 1,1 тыс. руб.;</t>
  </si>
  <si>
    <t>2025 год – 1,1 тыс. руб.</t>
  </si>
  <si>
    <t>Объем финансирования за счет средств бюджета Мугунского сельского поселения составляет 5,5 тыс. руб., в том числе:</t>
  </si>
  <si>
    <t>2023 год – 1,0 тыс. руб.;</t>
  </si>
  <si>
    <t>2024 год – 1,0 тыс. руб.;</t>
  </si>
  <si>
    <t>2025 год – 1,0 тыс. руб.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</si>
  <si>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</si>
  <si>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</si>
  <si>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</si>
  <si>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2021-2025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</si>
  <si>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2021-2025 гг":</t>
  </si>
  <si>
    <t>2022 год –0,0тыс. руб.;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</si>
  <si>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</si>
  <si>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</si>
  <si>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Предполагаемый общий объем финансирования муниципальной программы составляет  1822,5 тыс. руб., в том числе:</t>
  </si>
  <si>
    <t>2023 год – 250,5 тыс. руб.;</t>
  </si>
  <si>
    <t>Объем финансирования за счет средств бюджета Мугунского сельского поселения составляет 843,7 тыс. руб., в том числе:</t>
  </si>
  <si>
    <t>2023 год – 191,1 тыс. руб.;</t>
  </si>
  <si>
    <t>2023 год –624,0 тыс. руб.;</t>
  </si>
  <si>
    <t>Предполагаемый общий объем финансирования муниципальной программы составляет 711,2  тыс. руб., в том числе:</t>
  </si>
  <si>
    <t>2023 год –594,0 тыс. руб.;</t>
  </si>
  <si>
    <t>Прогнозный объем финансирования за счет средств областного бюджета составляет 594,0 тыс. руб., в том числе:</t>
  </si>
  <si>
    <t>2023 год – 1025,9 тыс. руб.;</t>
  </si>
  <si>
    <t>Прогнозный объем финансирования за счет средств областного бюджета составляет 2 494,3 тыс. руб., в том числе:</t>
  </si>
  <si>
    <t xml:space="preserve">  Глава Мугунского</t>
  </si>
  <si>
    <t>В.Н.Кучеров</t>
  </si>
  <si>
    <t>Предполагаемый общий объем финансирования муниципальной программы составляет  72 184,4 тыс. руб., в том числе:</t>
  </si>
  <si>
    <t>2023 год –18015,7 тыс. руб.;</t>
  </si>
  <si>
    <t>Объем финансирования за счет средств бюджета Мугунского сельского поселения составляет 68279,6 тыс. руб., в том числе:</t>
  </si>
  <si>
    <t>2023 год – 16816,1 тыс. руб.;</t>
  </si>
  <si>
    <t xml:space="preserve">            24.11 .2023 г.                                                                                          №  38А</t>
  </si>
  <si>
    <t xml:space="preserve"> г. № 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</si>
  <si>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36А, 25.12.2022г. № 37А, 09.01.2023 №1А,  08.03.2023 г. №7А , 24.03.2023 г. № 7Б, 17.04.2023 г. № 17, 24.04.2023 г. №18А, 18.05.2023 г. № 21А, 24.05.2023 г. №21Б, 10.07.2023 г. № 28А, 24.08.2023 г. № 32А, 22.09.2023 г. № 33А, 09.11.2023 г. № 37А)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</si>
  <si>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36А, 25.12.2022 г. № 37А, 09.01.2023 №7А, 08.03.2023 г. №7Б, 17.04.2023 г. № 17, 24.04.2023 г. №18А, 18.05.2023 г. № 21А, 24.05.2023 г. № 21Б, 10.07.2023 г. №28А, 24.08.2023 г. № 32А, 22.09.2023 г. № 33А, 09.11.20213г. № 37А)   (далее - Программа) следующие изменения:</t>
  </si>
  <si>
    <t xml:space="preserve">Предполагаемый общий объем финансирования муниципальной программы составляет 41683,6 тыс. руб., в том числе: </t>
  </si>
  <si>
    <t>2023 год -10217,0 тыс. руб.</t>
  </si>
  <si>
    <t>2023 год – 10042,6 тыс. руб.;</t>
  </si>
  <si>
    <t>Объем финансирования за счет средств бюджета Мугунского сельского поселения составляет 40348,1 руб., в том числе:</t>
  </si>
  <si>
    <t>Предполагаемый общий объем финансирования муниципальной программы составляет 8207,4 тыс. руб,в том числе:</t>
  </si>
  <si>
    <t>2023 год – 1798,4 тыс. руб.;</t>
  </si>
  <si>
    <t>Объем финансирования за счет средств бюджета Мугунского сельского поселения составляет 7727,1 тыс. руб, в том числе</t>
  </si>
  <si>
    <t>2023 год – 1669,7 тыс. руб.;</t>
  </si>
  <si>
    <t>Предполагаемый общий объем финансирования муниципальной программы составляет 19713,1 тыс. руб., в том числе:</t>
  </si>
  <si>
    <t>2023 год – 5114,8 тыс. руб.;</t>
  </si>
  <si>
    <t>Объем финансирования за счет средств бюджета Мугунского сельского поселения составляет 19190,8  тыс. руб., в том числе:</t>
  </si>
  <si>
    <t>2023 год – 4871,7 тыс. руб.;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</si>
</sst>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/>
    <xf numFmtId="0" fontId="0" fillId="0" borderId="0" xfId="0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workbookViewId="0">
      <selection activeCell="B250" sqref="B250:H250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73"/>
      <c r="B1" s="74"/>
      <c r="C1" s="74"/>
      <c r="D1" s="74"/>
      <c r="E1" s="74"/>
      <c r="F1" s="74"/>
      <c r="G1" s="74"/>
    </row>
    <row r="2" spans="1:16" ht="34.5" customHeight="1" x14ac:dyDescent="0.3">
      <c r="A2" s="117" t="s">
        <v>20</v>
      </c>
      <c r="B2" s="117"/>
      <c r="C2" s="117"/>
      <c r="D2" s="117"/>
      <c r="E2" s="117"/>
      <c r="F2" s="117"/>
      <c r="G2" s="117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18" t="s">
        <v>21</v>
      </c>
      <c r="B3" s="118"/>
      <c r="C3" s="118"/>
      <c r="D3" s="118"/>
      <c r="E3" s="118"/>
      <c r="F3" s="118"/>
      <c r="G3" s="118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18" t="s">
        <v>22</v>
      </c>
      <c r="B4" s="118"/>
      <c r="C4" s="118"/>
      <c r="D4" s="118"/>
      <c r="E4" s="118"/>
      <c r="F4" s="118"/>
      <c r="G4" s="118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18" t="s">
        <v>23</v>
      </c>
      <c r="B5" s="118"/>
      <c r="C5" s="118"/>
      <c r="D5" s="118"/>
      <c r="E5" s="118"/>
      <c r="F5" s="118"/>
      <c r="G5" s="118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18" t="s">
        <v>24</v>
      </c>
      <c r="B7" s="118"/>
      <c r="C7" s="118"/>
      <c r="D7" s="118"/>
      <c r="E7" s="118"/>
      <c r="F7" s="118"/>
      <c r="G7" s="118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9" t="s">
        <v>218</v>
      </c>
      <c r="B10" s="119"/>
      <c r="C10" s="119"/>
      <c r="D10" s="119"/>
      <c r="E10" s="119"/>
      <c r="F10" s="119"/>
      <c r="G10" s="119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20" t="s">
        <v>89</v>
      </c>
      <c r="B11" s="120"/>
      <c r="C11" s="120"/>
      <c r="D11" s="120"/>
      <c r="E11" s="120"/>
      <c r="F11" s="120"/>
      <c r="G11" s="120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66.39999999999998" customHeight="1" x14ac:dyDescent="0.3">
      <c r="A13" s="85" t="s">
        <v>220</v>
      </c>
      <c r="B13" s="85"/>
      <c r="C13" s="8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 t="s">
        <v>219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81" t="s">
        <v>35</v>
      </c>
      <c r="B50" s="81"/>
      <c r="C50" s="81"/>
      <c r="D50" s="81"/>
      <c r="E50" s="81"/>
      <c r="F50" s="81"/>
      <c r="G50" s="8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21" t="s">
        <v>25</v>
      </c>
      <c r="B55" s="121"/>
      <c r="C55" s="121"/>
      <c r="D55" s="121"/>
      <c r="E55" s="121"/>
      <c r="F55" s="121"/>
      <c r="G55" s="121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85" t="s">
        <v>221</v>
      </c>
      <c r="B57" s="85"/>
      <c r="C57" s="85"/>
      <c r="D57" s="85"/>
      <c r="E57" s="85"/>
      <c r="F57" s="85"/>
      <c r="G57" s="8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5"/>
      <c r="B58" s="85"/>
      <c r="C58" s="85"/>
      <c r="D58" s="85"/>
      <c r="E58" s="85"/>
      <c r="F58" s="85"/>
      <c r="G58" s="8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14" t="s">
        <v>26</v>
      </c>
      <c r="B60" s="78" t="s">
        <v>214</v>
      </c>
      <c r="C60" s="79"/>
      <c r="D60" s="79"/>
      <c r="E60" s="79"/>
      <c r="F60" s="79"/>
      <c r="G60" s="8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15"/>
      <c r="B61" s="71" t="s">
        <v>109</v>
      </c>
      <c r="C61" s="72"/>
      <c r="D61" s="72"/>
      <c r="E61" s="7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15"/>
      <c r="B62" s="71" t="s">
        <v>141</v>
      </c>
      <c r="C62" s="72"/>
      <c r="D62" s="7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15"/>
      <c r="B63" s="71" t="s">
        <v>215</v>
      </c>
      <c r="C63" s="72"/>
      <c r="D63" s="7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15"/>
      <c r="B64" s="71" t="s">
        <v>146</v>
      </c>
      <c r="C64" s="72"/>
      <c r="D64" s="7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15"/>
      <c r="B65" s="71" t="s">
        <v>147</v>
      </c>
      <c r="C65" s="72"/>
      <c r="D65" s="7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15"/>
      <c r="B66" s="82" t="s">
        <v>216</v>
      </c>
      <c r="C66" s="83"/>
      <c r="D66" s="83"/>
      <c r="E66" s="83"/>
      <c r="F66" s="83"/>
      <c r="G66" s="8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15"/>
      <c r="B67" s="27" t="s">
        <v>110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15"/>
      <c r="B68" s="27" t="s">
        <v>142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15"/>
      <c r="B69" s="27" t="s">
        <v>217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15"/>
      <c r="B70" s="27" t="s">
        <v>148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15"/>
      <c r="B71" s="27" t="s">
        <v>149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15"/>
      <c r="B72" s="75" t="s">
        <v>118</v>
      </c>
      <c r="C72" s="76"/>
      <c r="D72" s="76"/>
      <c r="E72" s="76"/>
      <c r="F72" s="76"/>
      <c r="G72" s="7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15"/>
      <c r="B73" s="75"/>
      <c r="C73" s="76"/>
      <c r="D73" s="76"/>
      <c r="E73" s="76"/>
      <c r="F73" s="76"/>
      <c r="G73" s="7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15"/>
      <c r="B74" s="27" t="s">
        <v>107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15"/>
      <c r="B75" s="27" t="s">
        <v>99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15"/>
      <c r="B76" s="27" t="s">
        <v>79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15"/>
      <c r="B77" s="27" t="s">
        <v>100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15"/>
      <c r="B78" s="27" t="s">
        <v>101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15"/>
      <c r="B79" s="82" t="s">
        <v>211</v>
      </c>
      <c r="C79" s="83"/>
      <c r="D79" s="83"/>
      <c r="E79" s="83"/>
      <c r="F79" s="83"/>
      <c r="G79" s="8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15"/>
      <c r="B80" s="27" t="s">
        <v>104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15"/>
      <c r="B81" s="27" t="s">
        <v>119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15"/>
      <c r="B82" s="27" t="s">
        <v>210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15"/>
      <c r="B83" s="27" t="s">
        <v>120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15"/>
      <c r="B84" s="27" t="s">
        <v>121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15"/>
      <c r="B85" s="82" t="s">
        <v>150</v>
      </c>
      <c r="C85" s="83"/>
      <c r="D85" s="83"/>
      <c r="E85" s="83"/>
      <c r="F85" s="83"/>
      <c r="G85" s="8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15"/>
      <c r="B86" s="27" t="s">
        <v>68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15"/>
      <c r="B87" s="27" t="s">
        <v>132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15"/>
      <c r="B88" s="27" t="s">
        <v>151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15"/>
      <c r="B89" s="27" t="s">
        <v>152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16"/>
      <c r="B90" s="32" t="s">
        <v>153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5" t="s">
        <v>27</v>
      </c>
      <c r="B92" s="85"/>
      <c r="C92" s="85"/>
      <c r="D92" s="85"/>
      <c r="E92" s="85"/>
      <c r="F92" s="85"/>
      <c r="G92" s="8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5" t="s">
        <v>50</v>
      </c>
      <c r="B93" s="85"/>
      <c r="C93" s="85"/>
      <c r="D93" s="85"/>
      <c r="E93" s="85"/>
      <c r="F93" s="85"/>
      <c r="G93" s="8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8" t="s">
        <v>26</v>
      </c>
      <c r="B95" s="86" t="s">
        <v>222</v>
      </c>
      <c r="C95" s="87"/>
      <c r="D95" s="87"/>
      <c r="E95" s="87"/>
      <c r="F95" s="87"/>
      <c r="G95" s="8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9"/>
      <c r="B96" s="36" t="s">
        <v>127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9"/>
      <c r="B97" s="36" t="s">
        <v>143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9"/>
      <c r="B98" s="36" t="s">
        <v>223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9"/>
      <c r="B99" s="36" t="s">
        <v>154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9"/>
      <c r="B100" s="36" t="s">
        <v>155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9"/>
      <c r="B101" s="82" t="s">
        <v>225</v>
      </c>
      <c r="C101" s="83"/>
      <c r="D101" s="83"/>
      <c r="E101" s="83"/>
      <c r="F101" s="83"/>
      <c r="G101" s="8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9"/>
      <c r="B102" s="36" t="s">
        <v>108</v>
      </c>
      <c r="C102" s="27" t="s">
        <v>137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9"/>
      <c r="B103" s="36" t="s">
        <v>144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9"/>
      <c r="B104" s="36" t="s">
        <v>224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9"/>
      <c r="B105" s="36" t="s">
        <v>156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9"/>
      <c r="B106" s="36" t="s">
        <v>157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9"/>
      <c r="B107" s="75" t="s">
        <v>103</v>
      </c>
      <c r="C107" s="76"/>
      <c r="D107" s="76"/>
      <c r="E107" s="76"/>
      <c r="F107" s="76"/>
      <c r="G107" s="7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9"/>
      <c r="B108" s="75"/>
      <c r="C108" s="76"/>
      <c r="D108" s="76"/>
      <c r="E108" s="76"/>
      <c r="F108" s="76"/>
      <c r="G108" s="7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9"/>
      <c r="B109" s="27" t="s">
        <v>98</v>
      </c>
      <c r="C109" s="27" t="s">
        <v>105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9"/>
      <c r="B110" s="27" t="s">
        <v>99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9"/>
      <c r="B111" s="27" t="s">
        <v>79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9"/>
      <c r="B112" s="27" t="s">
        <v>100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9"/>
      <c r="B113" s="27" t="s">
        <v>101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9"/>
      <c r="B114" s="82" t="s">
        <v>28</v>
      </c>
      <c r="C114" s="83"/>
      <c r="D114" s="83"/>
      <c r="E114" s="83"/>
      <c r="F114" s="83"/>
      <c r="G114" s="8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9"/>
      <c r="B115" s="36" t="s">
        <v>69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9"/>
      <c r="B116" s="36" t="s">
        <v>71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9"/>
      <c r="B117" s="36" t="s">
        <v>70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9"/>
      <c r="B118" s="36" t="s">
        <v>72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9"/>
      <c r="B119" s="36" t="s">
        <v>73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9"/>
      <c r="B120" s="82" t="s">
        <v>158</v>
      </c>
      <c r="C120" s="83"/>
      <c r="D120" s="83"/>
      <c r="E120" s="83"/>
      <c r="F120" s="83"/>
      <c r="G120" s="8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9"/>
      <c r="B121" s="36" t="s">
        <v>68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9"/>
      <c r="B122" s="36" t="s">
        <v>133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9"/>
      <c r="B123" s="36" t="s">
        <v>159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9"/>
      <c r="B124" s="36" t="s">
        <v>152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0"/>
      <c r="B125" s="38" t="s">
        <v>160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5" t="s">
        <v>49</v>
      </c>
      <c r="B127" s="85"/>
      <c r="C127" s="85"/>
      <c r="D127" s="85"/>
      <c r="E127" s="85"/>
      <c r="F127" s="85"/>
      <c r="G127" s="8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8" t="s">
        <v>29</v>
      </c>
      <c r="B129" s="112" t="s">
        <v>139</v>
      </c>
      <c r="C129" s="113"/>
      <c r="D129" s="113"/>
      <c r="E129" s="113"/>
      <c r="F129" s="113"/>
      <c r="G129" s="113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9"/>
      <c r="B130" s="36" t="s">
        <v>111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9"/>
      <c r="B131" s="36" t="s">
        <v>138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9"/>
      <c r="B132" s="36" t="s">
        <v>74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9"/>
      <c r="B133" s="36" t="s">
        <v>75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9"/>
      <c r="B134" s="36" t="s">
        <v>76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9"/>
      <c r="B135" s="106" t="s">
        <v>140</v>
      </c>
      <c r="C135" s="107"/>
      <c r="D135" s="107"/>
      <c r="E135" s="107"/>
      <c r="F135" s="107"/>
      <c r="G135" s="107"/>
      <c r="H135" s="108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9"/>
      <c r="B136" s="36" t="s">
        <v>111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9"/>
      <c r="B137" s="36" t="s">
        <v>138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9"/>
      <c r="B138" s="36" t="s">
        <v>74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9"/>
      <c r="B139" s="36" t="s">
        <v>75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9"/>
      <c r="B140" s="36" t="s">
        <v>76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9"/>
      <c r="B141" s="106" t="s">
        <v>30</v>
      </c>
      <c r="C141" s="107"/>
      <c r="D141" s="107"/>
      <c r="E141" s="107"/>
      <c r="F141" s="107"/>
      <c r="G141" s="107"/>
      <c r="H141" s="108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9"/>
      <c r="B142" s="36" t="s">
        <v>78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9"/>
      <c r="B143" s="36" t="s">
        <v>77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9"/>
      <c r="B144" s="36" t="s">
        <v>79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9"/>
      <c r="B145" s="36" t="s">
        <v>80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9"/>
      <c r="B146" s="36" t="s">
        <v>81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9"/>
      <c r="B147" s="106" t="s">
        <v>32</v>
      </c>
      <c r="C147" s="107"/>
      <c r="D147" s="107"/>
      <c r="E147" s="107"/>
      <c r="F147" s="107"/>
      <c r="G147" s="107"/>
      <c r="H147" s="108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9"/>
      <c r="B148" s="36" t="s">
        <v>78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9"/>
      <c r="B149" s="36" t="s">
        <v>77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9"/>
      <c r="B150" s="36" t="s">
        <v>79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9"/>
      <c r="B151" s="36" t="s">
        <v>80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0"/>
      <c r="B152" s="36" t="s">
        <v>81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103" t="s">
        <v>48</v>
      </c>
      <c r="B155" s="103"/>
      <c r="C155" s="103"/>
      <c r="D155" s="103"/>
      <c r="E155" s="103"/>
      <c r="F155" s="103"/>
      <c r="G155" s="103"/>
      <c r="H155" s="103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8" t="s">
        <v>29</v>
      </c>
      <c r="B157" s="109" t="s">
        <v>226</v>
      </c>
      <c r="C157" s="110"/>
      <c r="D157" s="110"/>
      <c r="E157" s="110"/>
      <c r="F157" s="110"/>
      <c r="G157" s="110"/>
      <c r="H157" s="111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9"/>
      <c r="B158" s="36" t="s">
        <v>128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9"/>
      <c r="B159" s="36" t="s">
        <v>135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9"/>
      <c r="B160" s="36" t="s">
        <v>227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9"/>
      <c r="B161" s="36" t="s">
        <v>161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9"/>
      <c r="B162" s="36" t="s">
        <v>162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9"/>
      <c r="B163" s="82" t="s">
        <v>228</v>
      </c>
      <c r="C163" s="83"/>
      <c r="D163" s="83"/>
      <c r="E163" s="83"/>
      <c r="F163" s="83"/>
      <c r="G163" s="83"/>
      <c r="H163" s="8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9"/>
      <c r="B164" s="36" t="s">
        <v>129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9"/>
      <c r="B165" s="36" t="s">
        <v>134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9"/>
      <c r="B166" s="36" t="s">
        <v>229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9"/>
      <c r="B167" s="36" t="s">
        <v>163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9"/>
      <c r="B168" s="36" t="s">
        <v>164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9"/>
      <c r="B169" s="106" t="s">
        <v>165</v>
      </c>
      <c r="C169" s="107"/>
      <c r="D169" s="107"/>
      <c r="E169" s="107"/>
      <c r="F169" s="107"/>
      <c r="G169" s="107"/>
      <c r="H169" s="108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9"/>
      <c r="B170" s="36" t="s">
        <v>82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9"/>
      <c r="B171" s="36" t="s">
        <v>122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9"/>
      <c r="B172" s="36" t="s">
        <v>166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9"/>
      <c r="B173" s="36" t="s">
        <v>80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9"/>
      <c r="B174" s="36" t="s">
        <v>81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9"/>
      <c r="B175" s="106" t="s">
        <v>32</v>
      </c>
      <c r="C175" s="107"/>
      <c r="D175" s="107"/>
      <c r="E175" s="107"/>
      <c r="F175" s="107"/>
      <c r="G175" s="107"/>
      <c r="H175" s="108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9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9"/>
      <c r="B177" s="36" t="s">
        <v>83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9"/>
      <c r="B178" s="36" t="s">
        <v>84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9"/>
      <c r="B179" s="36" t="s">
        <v>85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0"/>
      <c r="B180" s="38" t="s">
        <v>86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103" t="s">
        <v>47</v>
      </c>
      <c r="B182" s="103"/>
      <c r="C182" s="103"/>
      <c r="D182" s="103"/>
      <c r="E182" s="103"/>
      <c r="F182" s="103"/>
      <c r="G182" s="103"/>
      <c r="H182" s="103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8" t="s">
        <v>29</v>
      </c>
      <c r="B184" s="104" t="s">
        <v>207</v>
      </c>
      <c r="C184" s="99"/>
      <c r="D184" s="99"/>
      <c r="E184" s="99"/>
      <c r="F184" s="99"/>
      <c r="G184" s="99"/>
      <c r="H184" s="105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9"/>
      <c r="B185" s="36" t="s">
        <v>112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9"/>
      <c r="B186" s="36" t="s">
        <v>130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9"/>
      <c r="B187" s="36" t="s">
        <v>206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9"/>
      <c r="B188" s="36" t="s">
        <v>167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9"/>
      <c r="B189" s="38" t="s">
        <v>168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9"/>
      <c r="B190" s="106" t="s">
        <v>169</v>
      </c>
      <c r="C190" s="107"/>
      <c r="D190" s="107"/>
      <c r="E190" s="107"/>
      <c r="F190" s="107"/>
      <c r="G190" s="107"/>
      <c r="H190" s="108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9"/>
      <c r="B191" s="36" t="s">
        <v>112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9"/>
      <c r="B192" s="36" t="s">
        <v>130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9"/>
      <c r="B193" s="36" t="s">
        <v>170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9"/>
      <c r="B194" s="36" t="s">
        <v>171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9"/>
      <c r="B195" s="38" t="s">
        <v>172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9"/>
      <c r="B196" s="106" t="s">
        <v>209</v>
      </c>
      <c r="C196" s="107"/>
      <c r="D196" s="107"/>
      <c r="E196" s="107"/>
      <c r="F196" s="107"/>
      <c r="G196" s="107"/>
      <c r="H196" s="108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9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9"/>
      <c r="B198" s="36" t="s">
        <v>83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9"/>
      <c r="B199" s="36" t="s">
        <v>208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9"/>
      <c r="B200" s="36" t="s">
        <v>85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9"/>
      <c r="B201" s="38" t="s">
        <v>86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9"/>
      <c r="B202" s="82" t="s">
        <v>32</v>
      </c>
      <c r="C202" s="83"/>
      <c r="D202" s="83"/>
      <c r="E202" s="83"/>
      <c r="F202" s="83"/>
      <c r="G202" s="83"/>
      <c r="H202" s="8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9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9"/>
      <c r="B204" s="36" t="s">
        <v>83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9"/>
      <c r="B205" s="36" t="s">
        <v>84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9"/>
      <c r="B206" s="36" t="s">
        <v>85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0"/>
      <c r="B207" s="38" t="s">
        <v>86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5" t="s">
        <v>46</v>
      </c>
      <c r="B209" s="85"/>
      <c r="C209" s="85"/>
      <c r="D209" s="85"/>
      <c r="E209" s="85"/>
      <c r="F209" s="85"/>
      <c r="G209" s="85"/>
      <c r="H209" s="8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100" t="s">
        <v>29</v>
      </c>
      <c r="B211" s="86" t="s">
        <v>202</v>
      </c>
      <c r="C211" s="87"/>
      <c r="D211" s="87"/>
      <c r="E211" s="87"/>
      <c r="F211" s="87"/>
      <c r="G211" s="87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101"/>
      <c r="B212" s="36" t="s">
        <v>113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101"/>
      <c r="B213" s="36" t="s">
        <v>136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101"/>
      <c r="B214" s="36" t="s">
        <v>203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101"/>
      <c r="B215" s="36" t="s">
        <v>173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101"/>
      <c r="B216" s="38" t="s">
        <v>174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101"/>
      <c r="B217" s="82" t="s">
        <v>204</v>
      </c>
      <c r="C217" s="83"/>
      <c r="D217" s="83"/>
      <c r="E217" s="83"/>
      <c r="F217" s="83"/>
      <c r="G217" s="83"/>
      <c r="H217" s="8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101"/>
      <c r="B218" s="36" t="s">
        <v>114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101"/>
      <c r="B219" s="36" t="s">
        <v>131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101"/>
      <c r="B220" s="36" t="s">
        <v>205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101"/>
      <c r="B221" s="36" t="s">
        <v>175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101"/>
      <c r="B222" s="38" t="s">
        <v>176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101"/>
      <c r="B223" s="82" t="s">
        <v>177</v>
      </c>
      <c r="C223" s="83"/>
      <c r="D223" s="83"/>
      <c r="E223" s="83"/>
      <c r="F223" s="83"/>
      <c r="G223" s="83"/>
      <c r="H223" s="8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101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101"/>
      <c r="B225" s="36" t="s">
        <v>123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101"/>
      <c r="B226" s="36" t="s">
        <v>178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101"/>
      <c r="B227" s="36" t="s">
        <v>125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101"/>
      <c r="B228" s="38" t="s">
        <v>179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101"/>
      <c r="B229" s="82" t="s">
        <v>32</v>
      </c>
      <c r="C229" s="83"/>
      <c r="D229" s="83"/>
      <c r="E229" s="83"/>
      <c r="F229" s="83"/>
      <c r="G229" s="83"/>
      <c r="H229" s="8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101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101"/>
      <c r="B231" s="36" t="s">
        <v>83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101"/>
      <c r="B232" s="36" t="s">
        <v>84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101"/>
      <c r="B233" s="36" t="s">
        <v>85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102"/>
      <c r="B234" s="38" t="s">
        <v>86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5" t="s">
        <v>45</v>
      </c>
      <c r="B236" s="85"/>
      <c r="C236" s="85"/>
      <c r="D236" s="85"/>
      <c r="E236" s="85"/>
      <c r="F236" s="85"/>
      <c r="G236" s="85"/>
      <c r="H236" s="8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95" t="s">
        <v>29</v>
      </c>
      <c r="B238" s="86" t="s">
        <v>230</v>
      </c>
      <c r="C238" s="87"/>
      <c r="D238" s="87"/>
      <c r="E238" s="87"/>
      <c r="F238" s="87"/>
      <c r="G238" s="87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96"/>
      <c r="B239" s="36" t="s">
        <v>102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96"/>
      <c r="B240" s="36" t="s">
        <v>145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96"/>
      <c r="B241" s="36" t="s">
        <v>231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96"/>
      <c r="B242" s="36" t="s">
        <v>180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96"/>
      <c r="B243" s="38" t="s">
        <v>181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96"/>
      <c r="B244" s="82" t="s">
        <v>232</v>
      </c>
      <c r="C244" s="83"/>
      <c r="D244" s="83"/>
      <c r="E244" s="83"/>
      <c r="F244" s="83"/>
      <c r="G244" s="83"/>
      <c r="H244" s="8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96"/>
      <c r="B245" s="71" t="s">
        <v>115</v>
      </c>
      <c r="C245" s="72"/>
      <c r="D245" s="72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96"/>
      <c r="B246" s="36" t="s">
        <v>145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96"/>
      <c r="B247" s="36" t="s">
        <v>233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96"/>
      <c r="B248" s="36" t="s">
        <v>180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96"/>
      <c r="B249" s="38" t="s">
        <v>182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96"/>
      <c r="B250" s="82" t="s">
        <v>183</v>
      </c>
      <c r="C250" s="83"/>
      <c r="D250" s="83"/>
      <c r="E250" s="83"/>
      <c r="F250" s="83"/>
      <c r="G250" s="83"/>
      <c r="H250" s="8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96"/>
      <c r="B251" s="36" t="s">
        <v>93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96"/>
      <c r="B252" s="36" t="s">
        <v>124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96"/>
      <c r="B253" s="36" t="s">
        <v>184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96"/>
      <c r="B254" s="36" t="s">
        <v>80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96"/>
      <c r="B255" s="38" t="s">
        <v>185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96"/>
      <c r="B256" s="91" t="s">
        <v>32</v>
      </c>
      <c r="C256" s="92"/>
      <c r="D256" s="92"/>
      <c r="E256" s="92"/>
      <c r="F256" s="92"/>
      <c r="G256" s="92"/>
      <c r="H256" s="9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96"/>
      <c r="B257" s="36" t="s">
        <v>78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96"/>
      <c r="B258" s="36" t="s">
        <v>87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96"/>
      <c r="B259" s="36" t="s">
        <v>79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96"/>
      <c r="B260" s="36" t="s">
        <v>80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96"/>
      <c r="B261" s="38" t="s">
        <v>81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97"/>
      <c r="B262" s="99" t="s">
        <v>116</v>
      </c>
      <c r="C262" s="99"/>
      <c r="D262" s="99"/>
      <c r="E262" s="99"/>
      <c r="F262" s="99"/>
      <c r="G262" s="99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97"/>
      <c r="B263" s="36" t="s">
        <v>117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97"/>
      <c r="B264" s="36" t="s">
        <v>87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97"/>
      <c r="B265" s="36" t="s">
        <v>79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97"/>
      <c r="B266" s="36" t="s">
        <v>80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98"/>
      <c r="B267" s="38" t="s">
        <v>81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87" t="s">
        <v>197</v>
      </c>
      <c r="B268" s="87"/>
      <c r="C268" s="87"/>
      <c r="D268" s="87"/>
      <c r="E268" s="87"/>
      <c r="F268" s="87"/>
      <c r="G268" s="87"/>
      <c r="H268" s="8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100" t="s">
        <v>29</v>
      </c>
      <c r="B270" s="86" t="s">
        <v>186</v>
      </c>
      <c r="C270" s="87"/>
      <c r="D270" s="87"/>
      <c r="E270" s="87"/>
      <c r="F270" s="87"/>
      <c r="G270" s="87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101"/>
      <c r="B271" s="36" t="s">
        <v>78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101"/>
      <c r="B272" s="36" t="s">
        <v>126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101"/>
      <c r="B273" s="36" t="s">
        <v>187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101"/>
      <c r="B274" s="36" t="s">
        <v>188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101"/>
      <c r="B275" s="38" t="s">
        <v>189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101"/>
      <c r="B276" s="82" t="s">
        <v>190</v>
      </c>
      <c r="C276" s="83"/>
      <c r="D276" s="83"/>
      <c r="E276" s="83"/>
      <c r="F276" s="83"/>
      <c r="G276" s="83"/>
      <c r="H276" s="8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101"/>
      <c r="B277" s="36" t="s">
        <v>78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101"/>
      <c r="B278" s="36" t="s">
        <v>126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101"/>
      <c r="B279" s="36" t="s">
        <v>191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101"/>
      <c r="B280" s="36" t="s">
        <v>192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101"/>
      <c r="B281" s="38" t="s">
        <v>193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101"/>
      <c r="B282" s="82" t="s">
        <v>88</v>
      </c>
      <c r="C282" s="83"/>
      <c r="D282" s="83"/>
      <c r="E282" s="83"/>
      <c r="F282" s="83"/>
      <c r="G282" s="83"/>
      <c r="H282" s="8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101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101"/>
      <c r="B284" s="36" t="s">
        <v>83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101"/>
      <c r="B285" s="36" t="s">
        <v>84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101"/>
      <c r="B286" s="36" t="s">
        <v>85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101"/>
      <c r="B287" s="36" t="s">
        <v>86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101"/>
      <c r="B288" s="91" t="s">
        <v>32</v>
      </c>
      <c r="C288" s="92"/>
      <c r="D288" s="92"/>
      <c r="E288" s="92"/>
      <c r="F288" s="92"/>
      <c r="G288" s="92"/>
      <c r="H288" s="9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101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101"/>
      <c r="B290" s="36" t="s">
        <v>83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101"/>
      <c r="B291" s="36" t="s">
        <v>84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101"/>
      <c r="B292" s="36" t="s">
        <v>85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102"/>
      <c r="B293" s="36" t="s">
        <v>86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87" t="s">
        <v>198</v>
      </c>
      <c r="B294" s="87"/>
      <c r="C294" s="87"/>
      <c r="D294" s="87"/>
      <c r="E294" s="87"/>
      <c r="F294" s="87"/>
      <c r="G294" s="87"/>
      <c r="H294" s="8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5.6" customHeight="1" x14ac:dyDescent="0.3">
      <c r="A296" s="100" t="s">
        <v>29</v>
      </c>
      <c r="B296" s="86" t="s">
        <v>186</v>
      </c>
      <c r="C296" s="87"/>
      <c r="D296" s="87"/>
      <c r="E296" s="87"/>
      <c r="F296" s="87"/>
      <c r="G296" s="87"/>
      <c r="H296" s="94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101"/>
      <c r="B297" s="36" t="s">
        <v>78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101"/>
      <c r="B298" s="36" t="s">
        <v>87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101"/>
      <c r="B299" s="36" t="s">
        <v>79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101"/>
      <c r="B300" s="36" t="s">
        <v>80</v>
      </c>
      <c r="C300" s="27"/>
      <c r="D300" s="27"/>
      <c r="E300" s="27"/>
      <c r="F300" s="27"/>
      <c r="G300" s="27"/>
      <c r="H300" s="28"/>
    </row>
    <row r="301" spans="1:16" ht="15.6" x14ac:dyDescent="0.3">
      <c r="A301" s="101"/>
      <c r="B301" s="38" t="s">
        <v>81</v>
      </c>
      <c r="C301" s="27"/>
      <c r="D301" s="27"/>
      <c r="E301" s="27"/>
      <c r="F301" s="27"/>
      <c r="G301" s="27"/>
      <c r="H301" s="28"/>
    </row>
    <row r="302" spans="1:16" ht="15.6" x14ac:dyDescent="0.3">
      <c r="A302" s="101"/>
      <c r="B302" s="82" t="s">
        <v>190</v>
      </c>
      <c r="C302" s="83"/>
      <c r="D302" s="83"/>
      <c r="E302" s="83"/>
      <c r="F302" s="83"/>
      <c r="G302" s="83"/>
      <c r="H302" s="84"/>
    </row>
    <row r="303" spans="1:16" ht="15.6" x14ac:dyDescent="0.3">
      <c r="A303" s="101"/>
      <c r="B303" s="36" t="s">
        <v>78</v>
      </c>
      <c r="C303" s="27"/>
      <c r="D303" s="27"/>
      <c r="E303" s="27"/>
      <c r="F303" s="27"/>
      <c r="G303" s="27"/>
      <c r="H303" s="28"/>
    </row>
    <row r="304" spans="1:16" ht="15.6" x14ac:dyDescent="0.3">
      <c r="A304" s="101"/>
      <c r="B304" s="36" t="s">
        <v>199</v>
      </c>
      <c r="C304" s="27"/>
      <c r="D304" s="27"/>
      <c r="E304" s="27"/>
      <c r="F304" s="27"/>
      <c r="G304" s="27"/>
      <c r="H304" s="28"/>
    </row>
    <row r="305" spans="1:8" ht="15.6" x14ac:dyDescent="0.3">
      <c r="A305" s="101"/>
      <c r="B305" s="36" t="s">
        <v>79</v>
      </c>
      <c r="C305" s="27"/>
      <c r="D305" s="27"/>
      <c r="E305" s="27"/>
      <c r="F305" s="27"/>
      <c r="G305" s="27"/>
      <c r="H305" s="28"/>
    </row>
    <row r="306" spans="1:8" ht="15.6" x14ac:dyDescent="0.3">
      <c r="A306" s="101"/>
      <c r="B306" s="36" t="s">
        <v>80</v>
      </c>
      <c r="C306" s="27"/>
      <c r="D306" s="27"/>
      <c r="E306" s="27"/>
      <c r="F306" s="27"/>
      <c r="G306" s="27"/>
      <c r="H306" s="28"/>
    </row>
    <row r="307" spans="1:8" ht="15.6" x14ac:dyDescent="0.3">
      <c r="A307" s="101"/>
      <c r="B307" s="38" t="s">
        <v>81</v>
      </c>
      <c r="C307" s="27"/>
      <c r="D307" s="27"/>
      <c r="E307" s="27"/>
      <c r="F307" s="27"/>
      <c r="G307" s="27"/>
      <c r="H307" s="28"/>
    </row>
    <row r="308" spans="1:8" ht="15.6" x14ac:dyDescent="0.3">
      <c r="A308" s="101"/>
      <c r="B308" s="82" t="s">
        <v>88</v>
      </c>
      <c r="C308" s="83"/>
      <c r="D308" s="83"/>
      <c r="E308" s="83"/>
      <c r="F308" s="83"/>
      <c r="G308" s="83"/>
      <c r="H308" s="84"/>
    </row>
    <row r="309" spans="1:8" ht="15.6" x14ac:dyDescent="0.3">
      <c r="A309" s="101"/>
      <c r="B309" s="36" t="s">
        <v>31</v>
      </c>
      <c r="C309" s="27"/>
      <c r="D309" s="27"/>
      <c r="E309" s="27"/>
      <c r="F309" s="27"/>
      <c r="G309" s="27"/>
      <c r="H309" s="28"/>
    </row>
    <row r="310" spans="1:8" ht="15.6" x14ac:dyDescent="0.3">
      <c r="A310" s="101"/>
      <c r="B310" s="36" t="s">
        <v>83</v>
      </c>
      <c r="C310" s="27"/>
      <c r="D310" s="27"/>
      <c r="E310" s="27"/>
      <c r="F310" s="27"/>
      <c r="G310" s="27"/>
      <c r="H310" s="28"/>
    </row>
    <row r="311" spans="1:8" ht="15.6" x14ac:dyDescent="0.3">
      <c r="A311" s="101"/>
      <c r="B311" s="36" t="s">
        <v>84</v>
      </c>
      <c r="C311" s="27"/>
      <c r="D311" s="27"/>
      <c r="E311" s="27"/>
      <c r="F311" s="27"/>
      <c r="G311" s="27"/>
      <c r="H311" s="28"/>
    </row>
    <row r="312" spans="1:8" ht="15.6" x14ac:dyDescent="0.3">
      <c r="A312" s="101"/>
      <c r="B312" s="36" t="s">
        <v>85</v>
      </c>
      <c r="C312" s="27"/>
      <c r="D312" s="27"/>
      <c r="E312" s="27"/>
      <c r="F312" s="27"/>
      <c r="G312" s="27"/>
      <c r="H312" s="28"/>
    </row>
    <row r="313" spans="1:8" ht="15.6" x14ac:dyDescent="0.3">
      <c r="A313" s="101"/>
      <c r="B313" s="36" t="s">
        <v>86</v>
      </c>
      <c r="C313" s="27"/>
      <c r="D313" s="27"/>
      <c r="E313" s="27"/>
      <c r="F313" s="27"/>
      <c r="G313" s="27"/>
      <c r="H313" s="28"/>
    </row>
    <row r="314" spans="1:8" ht="15.6" x14ac:dyDescent="0.3">
      <c r="A314" s="101"/>
      <c r="B314" s="91" t="s">
        <v>32</v>
      </c>
      <c r="C314" s="92"/>
      <c r="D314" s="92"/>
      <c r="E314" s="92"/>
      <c r="F314" s="92"/>
      <c r="G314" s="92"/>
      <c r="H314" s="93"/>
    </row>
    <row r="315" spans="1:8" ht="15.6" x14ac:dyDescent="0.3">
      <c r="A315" s="101"/>
      <c r="B315" s="36" t="s">
        <v>31</v>
      </c>
      <c r="C315" s="27"/>
      <c r="D315" s="27"/>
      <c r="E315" s="27"/>
      <c r="F315" s="27"/>
      <c r="G315" s="27"/>
      <c r="H315" s="28"/>
    </row>
    <row r="316" spans="1:8" ht="15.6" x14ac:dyDescent="0.3">
      <c r="A316" s="101"/>
      <c r="B316" s="36" t="s">
        <v>83</v>
      </c>
      <c r="C316" s="27"/>
      <c r="D316" s="27"/>
      <c r="E316" s="27"/>
      <c r="F316" s="27"/>
      <c r="G316" s="27"/>
      <c r="H316" s="28"/>
    </row>
    <row r="317" spans="1:8" ht="15.6" x14ac:dyDescent="0.3">
      <c r="A317" s="101"/>
      <c r="B317" s="36" t="s">
        <v>84</v>
      </c>
      <c r="C317" s="27"/>
      <c r="D317" s="27"/>
      <c r="E317" s="27"/>
      <c r="F317" s="27"/>
      <c r="G317" s="27"/>
      <c r="H317" s="28"/>
    </row>
    <row r="318" spans="1:8" ht="15.6" x14ac:dyDescent="0.3">
      <c r="A318" s="101"/>
      <c r="B318" s="36" t="s">
        <v>85</v>
      </c>
      <c r="C318" s="27"/>
      <c r="D318" s="27"/>
      <c r="E318" s="27"/>
      <c r="F318" s="27"/>
      <c r="G318" s="27"/>
      <c r="H318" s="28"/>
    </row>
    <row r="319" spans="1:8" ht="15.6" x14ac:dyDescent="0.3">
      <c r="A319" s="102"/>
      <c r="B319" s="36" t="s">
        <v>86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107" t="s">
        <v>201</v>
      </c>
      <c r="B320" s="123"/>
      <c r="C320" s="123"/>
      <c r="D320" s="123"/>
      <c r="E320" s="123"/>
      <c r="F320" s="123"/>
      <c r="G320" s="123"/>
      <c r="H320" s="22"/>
    </row>
    <row r="321" spans="1:8" ht="15.6" x14ac:dyDescent="0.3">
      <c r="A321" s="23" t="s">
        <v>34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22" t="s">
        <v>212</v>
      </c>
      <c r="B323" s="122"/>
      <c r="C323" s="122"/>
      <c r="D323" s="122"/>
      <c r="E323" s="122"/>
      <c r="F323" s="122"/>
      <c r="G323" s="122"/>
      <c r="H323" s="23"/>
    </row>
    <row r="324" spans="1:8" ht="15.6" x14ac:dyDescent="0.3">
      <c r="A324" s="23" t="s">
        <v>44</v>
      </c>
      <c r="B324" s="23"/>
      <c r="C324" s="23"/>
      <c r="D324" s="23"/>
      <c r="E324" s="23" t="s">
        <v>213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3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67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59"/>
      <c r="G1" s="124" t="s">
        <v>51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52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53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54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59"/>
      <c r="G5" s="7"/>
      <c r="H5" s="7"/>
      <c r="I5" s="7"/>
    </row>
    <row r="6" spans="1:9" ht="18" x14ac:dyDescent="0.3">
      <c r="A6" s="45"/>
      <c r="B6" s="147" t="s">
        <v>14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55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56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60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5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5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5"/>
      <c r="G13" s="133"/>
      <c r="H13" s="133"/>
      <c r="I13" s="133"/>
    </row>
    <row r="14" spans="1:9" ht="17.399999999999999" x14ac:dyDescent="0.3">
      <c r="A14" s="46">
        <v>1</v>
      </c>
      <c r="B14" s="43">
        <v>2</v>
      </c>
      <c r="C14" s="14">
        <v>3</v>
      </c>
      <c r="D14" s="69">
        <v>4</v>
      </c>
      <c r="E14" s="69">
        <v>5</v>
      </c>
      <c r="F14" s="6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36" t="s">
        <v>94</v>
      </c>
      <c r="B15" s="137" t="s">
        <v>16</v>
      </c>
      <c r="C15" s="15" t="s">
        <v>5</v>
      </c>
      <c r="D15" s="55">
        <f>D21+D63+D75+D99+D117+D135+D153</f>
        <v>14007.300000000001</v>
      </c>
      <c r="E15" s="55">
        <f>E16+E17+E18+E19+E20</f>
        <v>16772.5</v>
      </c>
      <c r="F15" s="61">
        <f>F16+F17+F18+F19+F20</f>
        <v>18015.300000000003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72184.000000000015</v>
      </c>
    </row>
    <row r="16" spans="1:9" ht="39" customHeight="1" x14ac:dyDescent="0.3">
      <c r="A16" s="136"/>
      <c r="B16" s="138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16815.7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68279.199999999997</v>
      </c>
    </row>
    <row r="17" spans="1:12" ht="94.5" customHeight="1" x14ac:dyDescent="0.3">
      <c r="A17" s="136"/>
      <c r="B17" s="138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36"/>
      <c r="B18" s="138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12" ht="93.75" customHeight="1" x14ac:dyDescent="0.3">
      <c r="A19" s="136"/>
      <c r="B19" s="138"/>
      <c r="C19" s="16" t="s">
        <v>8</v>
      </c>
      <c r="D19" s="1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>G25+G67+G79+G103+G121+G139</f>
        <v>182</v>
      </c>
      <c r="H19" s="12">
        <f t="shared" ref="H19" si="4">H25+H67+H79+H103+H121+H139</f>
        <v>188.8</v>
      </c>
      <c r="I19" s="12">
        <f t="shared" si="0"/>
        <v>833.39999999999986</v>
      </c>
    </row>
    <row r="20" spans="1:12" ht="75.75" customHeight="1" x14ac:dyDescent="0.3">
      <c r="A20" s="136"/>
      <c r="B20" s="138"/>
      <c r="C20" s="16" t="s">
        <v>9</v>
      </c>
      <c r="D20" s="1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39" t="s">
        <v>95</v>
      </c>
      <c r="B21" s="127" t="s">
        <v>16</v>
      </c>
      <c r="C21" s="10" t="s">
        <v>5</v>
      </c>
      <c r="D21" s="54">
        <f>+D22+D23+D24+D25+D26</f>
        <v>7913.1</v>
      </c>
      <c r="E21" s="54">
        <f t="shared" ref="E21:I21" si="6">+E22+E23+E24+E25+E26</f>
        <v>9628.7000000000007</v>
      </c>
      <c r="F21" s="63">
        <f t="shared" si="6"/>
        <v>10217</v>
      </c>
      <c r="G21" s="54">
        <f t="shared" si="6"/>
        <v>7172.7</v>
      </c>
      <c r="H21" s="54">
        <f t="shared" ref="H21" si="7">+H22+H23+H24+H25+H26</f>
        <v>6752.1</v>
      </c>
      <c r="I21" s="54">
        <f t="shared" si="6"/>
        <v>41683.599999999999</v>
      </c>
      <c r="K21" s="56"/>
      <c r="L21" s="56"/>
    </row>
    <row r="22" spans="1:12" ht="15.6" x14ac:dyDescent="0.3">
      <c r="A22" s="139"/>
      <c r="B22" s="128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9476.4</v>
      </c>
      <c r="F22" s="64">
        <f t="shared" si="9"/>
        <v>10042.599999999999</v>
      </c>
      <c r="G22" s="2">
        <f t="shared" si="9"/>
        <v>6990</v>
      </c>
      <c r="H22" s="2">
        <f t="shared" ref="H22" si="10">H28+H34+H40+H46+H52+H58</f>
        <v>6562.6</v>
      </c>
      <c r="I22" s="2">
        <f t="shared" ref="I22:I62" si="11">+D22+E22+F22+G22+H22</f>
        <v>40348.1</v>
      </c>
      <c r="L22" s="56"/>
    </row>
    <row r="23" spans="1:12" ht="15.6" x14ac:dyDescent="0.3">
      <c r="A23" s="139"/>
      <c r="B23" s="128"/>
      <c r="C23" s="11" t="s">
        <v>18</v>
      </c>
      <c r="D23" s="2">
        <f t="shared" si="8"/>
        <v>498.6</v>
      </c>
      <c r="E23" s="2">
        <f t="shared" si="9"/>
        <v>0</v>
      </c>
      <c r="F23" s="64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39"/>
      <c r="B24" s="128"/>
      <c r="C24" s="11" t="s">
        <v>11</v>
      </c>
      <c r="D24" s="2">
        <f t="shared" si="8"/>
        <v>0.7</v>
      </c>
      <c r="E24" s="2">
        <f t="shared" si="9"/>
        <v>0.7</v>
      </c>
      <c r="F24" s="64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39"/>
      <c r="B25" s="128"/>
      <c r="C25" s="11" t="s">
        <v>12</v>
      </c>
      <c r="D25" s="2">
        <f t="shared" si="8"/>
        <v>137.30000000000001</v>
      </c>
      <c r="E25" s="2">
        <f t="shared" si="9"/>
        <v>151.6</v>
      </c>
      <c r="F25" s="64">
        <f t="shared" si="9"/>
        <v>173.7</v>
      </c>
      <c r="G25" s="2">
        <f t="shared" si="9"/>
        <v>182</v>
      </c>
      <c r="H25" s="2">
        <f t="shared" ref="H25" si="14">H31+H37+H43+H49+H55+H61</f>
        <v>188.8</v>
      </c>
      <c r="I25" s="2">
        <f t="shared" si="11"/>
        <v>833.39999999999986</v>
      </c>
    </row>
    <row r="26" spans="1:12" ht="15.6" x14ac:dyDescent="0.3">
      <c r="A26" s="139"/>
      <c r="B26" s="128"/>
      <c r="C26" s="11" t="s">
        <v>13</v>
      </c>
      <c r="D26" s="2">
        <f t="shared" si="8"/>
        <v>0</v>
      </c>
      <c r="E26" s="2">
        <f t="shared" si="9"/>
        <v>0</v>
      </c>
      <c r="F26" s="64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26" t="s">
        <v>36</v>
      </c>
      <c r="B27" s="127" t="s">
        <v>19</v>
      </c>
      <c r="C27" s="10" t="s">
        <v>5</v>
      </c>
      <c r="D27" s="70">
        <f>+D28+D29+D30+D31+D32</f>
        <v>4686.5</v>
      </c>
      <c r="E27" s="54">
        <f>E28+E29+E30+E31+E32</f>
        <v>5878.3</v>
      </c>
      <c r="F27" s="63">
        <f t="shared" ref="F27:G27" si="16">+F28+F29+F30+F31+F32</f>
        <v>6407.0999999999995</v>
      </c>
      <c r="G27" s="54">
        <f t="shared" si="16"/>
        <v>3827.2999999999997</v>
      </c>
      <c r="H27" s="54">
        <f t="shared" ref="H27" si="17">+H28+H29+H30+H31+H32</f>
        <v>3406.7</v>
      </c>
      <c r="I27" s="54">
        <f>+I28+I29+I30+I31+I32</f>
        <v>4011.5</v>
      </c>
    </row>
    <row r="28" spans="1:12" ht="15.6" x14ac:dyDescent="0.3">
      <c r="A28" s="126"/>
      <c r="B28" s="128"/>
      <c r="C28" s="11" t="s">
        <v>10</v>
      </c>
      <c r="D28" s="2">
        <v>4049.9</v>
      </c>
      <c r="E28" s="5">
        <v>5726</v>
      </c>
      <c r="F28" s="66">
        <v>6232.7</v>
      </c>
      <c r="G28" s="5">
        <v>3644.6</v>
      </c>
      <c r="H28" s="5">
        <v>3217.2</v>
      </c>
      <c r="I28" s="2">
        <v>2676</v>
      </c>
    </row>
    <row r="29" spans="1:12" ht="15.6" x14ac:dyDescent="0.3">
      <c r="A29" s="126"/>
      <c r="B29" s="128"/>
      <c r="C29" s="11" t="s">
        <v>18</v>
      </c>
      <c r="D29" s="2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26"/>
      <c r="B30" s="128"/>
      <c r="C30" s="11" t="s">
        <v>11</v>
      </c>
      <c r="D30" s="2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26"/>
      <c r="B31" s="128"/>
      <c r="C31" s="11" t="s">
        <v>12</v>
      </c>
      <c r="D31" s="2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11"/>
        <v>833.39999999999986</v>
      </c>
    </row>
    <row r="32" spans="1:12" ht="15.6" x14ac:dyDescent="0.3">
      <c r="A32" s="126"/>
      <c r="B32" s="129"/>
      <c r="C32" s="11" t="s">
        <v>13</v>
      </c>
      <c r="D32" s="2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37</v>
      </c>
      <c r="B33" s="127" t="s">
        <v>19</v>
      </c>
      <c r="C33" s="10" t="s">
        <v>5</v>
      </c>
      <c r="D33" s="54">
        <f>+D34+D35+D36+D38+D37</f>
        <v>0.3</v>
      </c>
      <c r="E33" s="54">
        <f t="shared" ref="E33:I33" si="18">+E34+E35+E36+E38+E37</f>
        <v>2</v>
      </c>
      <c r="F33" s="63">
        <f t="shared" si="18"/>
        <v>2</v>
      </c>
      <c r="G33" s="54">
        <f t="shared" si="18"/>
        <v>2</v>
      </c>
      <c r="H33" s="54">
        <f t="shared" ref="H33" si="19">+H34+H35+H36+H38+H37</f>
        <v>2</v>
      </c>
      <c r="I33" s="54">
        <f t="shared" si="18"/>
        <v>8.3000000000000007</v>
      </c>
    </row>
    <row r="34" spans="1:9" ht="15.6" x14ac:dyDescent="0.3">
      <c r="A34" s="126"/>
      <c r="B34" s="128"/>
      <c r="C34" s="11" t="s">
        <v>10</v>
      </c>
      <c r="D34" s="2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26"/>
      <c r="B35" s="128"/>
      <c r="C35" s="11" t="s">
        <v>18</v>
      </c>
      <c r="D35" s="2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26"/>
      <c r="B36" s="128"/>
      <c r="C36" s="11" t="s">
        <v>11</v>
      </c>
      <c r="D36" s="2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26"/>
      <c r="B37" s="128"/>
      <c r="C37" s="11" t="s">
        <v>12</v>
      </c>
      <c r="D37" s="2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2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26" t="s">
        <v>38</v>
      </c>
      <c r="B39" s="127" t="s">
        <v>19</v>
      </c>
      <c r="C39" s="10" t="s">
        <v>5</v>
      </c>
      <c r="D39" s="54">
        <f>+D43+D40+D41+D42+D44</f>
        <v>311.3</v>
      </c>
      <c r="E39" s="54">
        <f t="shared" ref="E39:I39" si="20">+E43+E40+E41+E42+E44</f>
        <v>355.9</v>
      </c>
      <c r="F39" s="63">
        <f t="shared" si="20"/>
        <v>382.9</v>
      </c>
      <c r="G39" s="54">
        <f t="shared" si="20"/>
        <v>354.1</v>
      </c>
      <c r="H39" s="54">
        <f t="shared" ref="H39" si="21">+H43+H40+H41+H42+H44</f>
        <v>354.1</v>
      </c>
      <c r="I39" s="54">
        <f t="shared" si="20"/>
        <v>1758.2999999999997</v>
      </c>
    </row>
    <row r="40" spans="1:9" ht="15.6" x14ac:dyDescent="0.3">
      <c r="A40" s="126"/>
      <c r="B40" s="128"/>
      <c r="C40" s="11" t="s">
        <v>10</v>
      </c>
      <c r="D40" s="2">
        <v>311.3</v>
      </c>
      <c r="E40" s="5">
        <v>355.9</v>
      </c>
      <c r="F40" s="66">
        <v>382.9</v>
      </c>
      <c r="G40" s="5">
        <v>354.1</v>
      </c>
      <c r="H40" s="5">
        <v>354.1</v>
      </c>
      <c r="I40" s="2">
        <f t="shared" si="11"/>
        <v>1758.2999999999997</v>
      </c>
    </row>
    <row r="41" spans="1:9" ht="15.6" x14ac:dyDescent="0.3">
      <c r="A41" s="126"/>
      <c r="B41" s="128"/>
      <c r="C41" s="11" t="s">
        <v>18</v>
      </c>
      <c r="D41" s="2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26"/>
      <c r="B42" s="128"/>
      <c r="C42" s="11" t="s">
        <v>11</v>
      </c>
      <c r="D42" s="2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26"/>
      <c r="B43" s="128"/>
      <c r="C43" s="11" t="s">
        <v>12</v>
      </c>
      <c r="D43" s="2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2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26" t="s">
        <v>39</v>
      </c>
      <c r="B45" s="127" t="s">
        <v>19</v>
      </c>
      <c r="C45" s="10" t="s">
        <v>5</v>
      </c>
      <c r="D45" s="54">
        <f t="shared" ref="D45" si="22">D46+D47+D48+D49+D50</f>
        <v>0</v>
      </c>
      <c r="E45" s="54">
        <f t="shared" ref="E45:I45" si="23">E46+E47+E48+E49+E50</f>
        <v>0</v>
      </c>
      <c r="F45" s="63">
        <f t="shared" si="23"/>
        <v>32.799999999999997</v>
      </c>
      <c r="G45" s="54">
        <f t="shared" si="23"/>
        <v>5</v>
      </c>
      <c r="H45" s="54">
        <f t="shared" ref="H45" si="24">H46+H47+H48+H49+H50</f>
        <v>5</v>
      </c>
      <c r="I45" s="54">
        <f t="shared" si="23"/>
        <v>42.8</v>
      </c>
    </row>
    <row r="46" spans="1:9" ht="15.6" x14ac:dyDescent="0.3">
      <c r="A46" s="126"/>
      <c r="B46" s="140"/>
      <c r="C46" s="11" t="s">
        <v>10</v>
      </c>
      <c r="D46" s="2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2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2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2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2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40</v>
      </c>
      <c r="B51" s="127" t="s">
        <v>19</v>
      </c>
      <c r="C51" s="10" t="s">
        <v>5</v>
      </c>
      <c r="D51" s="54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25">+I52+I53+I54+I56+I55</f>
        <v>80.099999999999994</v>
      </c>
    </row>
    <row r="52" spans="1:9" ht="15.6" x14ac:dyDescent="0.3">
      <c r="A52" s="126"/>
      <c r="B52" s="128"/>
      <c r="C52" s="11" t="s">
        <v>10</v>
      </c>
      <c r="D52" s="2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26"/>
      <c r="B53" s="128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26"/>
      <c r="B54" s="128"/>
      <c r="C54" s="11" t="s">
        <v>11</v>
      </c>
      <c r="D54" s="2">
        <f t="shared" si="26"/>
        <v>0</v>
      </c>
      <c r="E54" s="5">
        <f t="shared" si="27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26"/>
      <c r="B55" s="128"/>
      <c r="C55" s="11" t="s">
        <v>12</v>
      </c>
      <c r="D55" s="2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2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39" t="s">
        <v>41</v>
      </c>
      <c r="B57" s="127" t="s">
        <v>19</v>
      </c>
      <c r="C57" s="10" t="s">
        <v>5</v>
      </c>
      <c r="D57" s="54">
        <f>D58+D59+D60+D61+D62</f>
        <v>2914.9</v>
      </c>
      <c r="E57" s="54">
        <f t="shared" ref="E57:I57" si="29">E58+E59+E60+E61+E62</f>
        <v>3372.5</v>
      </c>
      <c r="F57" s="63">
        <f t="shared" si="29"/>
        <v>3372.2</v>
      </c>
      <c r="G57" s="54">
        <f t="shared" si="29"/>
        <v>2964.3</v>
      </c>
      <c r="H57" s="54">
        <f t="shared" ref="H57" si="30">H58+H59+H60+H61+H62</f>
        <v>2964.3</v>
      </c>
      <c r="I57" s="54">
        <f t="shared" si="29"/>
        <v>15588.199999999997</v>
      </c>
    </row>
    <row r="58" spans="1:9" ht="15.6" x14ac:dyDescent="0.3">
      <c r="A58" s="139"/>
      <c r="B58" s="128"/>
      <c r="C58" s="11" t="s">
        <v>10</v>
      </c>
      <c r="D58" s="2">
        <v>2914.9</v>
      </c>
      <c r="E58" s="5">
        <v>3372.5</v>
      </c>
      <c r="F58" s="66">
        <v>3372.2</v>
      </c>
      <c r="G58" s="5">
        <v>2964.3</v>
      </c>
      <c r="H58" s="5">
        <v>2964.3</v>
      </c>
      <c r="I58" s="2">
        <f t="shared" si="11"/>
        <v>15588.199999999997</v>
      </c>
    </row>
    <row r="59" spans="1:9" ht="15.6" x14ac:dyDescent="0.3">
      <c r="A59" s="139"/>
      <c r="B59" s="128"/>
      <c r="C59" s="11" t="s">
        <v>18</v>
      </c>
      <c r="D59" s="2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39"/>
      <c r="B60" s="128"/>
      <c r="C60" s="11" t="s">
        <v>11</v>
      </c>
      <c r="D60" s="2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39"/>
      <c r="B61" s="128"/>
      <c r="C61" s="11" t="s">
        <v>12</v>
      </c>
      <c r="D61" s="2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2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42" t="s">
        <v>96</v>
      </c>
      <c r="B63" s="127" t="s">
        <v>19</v>
      </c>
      <c r="C63" s="10" t="s">
        <v>5</v>
      </c>
      <c r="D63" s="54">
        <f>+D64+D65+D66+D68+D67</f>
        <v>9.6999999999999993</v>
      </c>
      <c r="E63" s="54">
        <f>E64+E65+E66+E67+E68</f>
        <v>8.3000000000000007</v>
      </c>
      <c r="F63" s="63">
        <f t="shared" ref="F63:I63" si="31">+F64+F65+F66+F68+F67</f>
        <v>9.6</v>
      </c>
      <c r="G63" s="54">
        <f t="shared" si="31"/>
        <v>9.6</v>
      </c>
      <c r="H63" s="54">
        <f t="shared" ref="H63" si="32">+H64+H65+H66+H68+H67</f>
        <v>9.6</v>
      </c>
      <c r="I63" s="54">
        <f t="shared" si="31"/>
        <v>46.800000000000004</v>
      </c>
    </row>
    <row r="64" spans="1:9" ht="15.6" x14ac:dyDescent="0.3">
      <c r="A64" s="142"/>
      <c r="B64" s="128"/>
      <c r="C64" s="11" t="s">
        <v>10</v>
      </c>
      <c r="D64" s="2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42"/>
      <c r="B65" s="128"/>
      <c r="C65" s="11" t="s">
        <v>18</v>
      </c>
      <c r="D65" s="2">
        <f>D71</f>
        <v>0</v>
      </c>
      <c r="E65" s="2">
        <f t="shared" ref="E65:G68" si="33">E71</f>
        <v>0</v>
      </c>
      <c r="F65" s="64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2">
        <f>D72</f>
        <v>0</v>
      </c>
      <c r="E66" s="2">
        <f t="shared" si="33"/>
        <v>0</v>
      </c>
      <c r="F66" s="64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2">
        <f>D73</f>
        <v>0</v>
      </c>
      <c r="E67" s="2">
        <f t="shared" si="33"/>
        <v>0</v>
      </c>
      <c r="F67" s="64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2">
        <f>D74</f>
        <v>0</v>
      </c>
      <c r="E68" s="2">
        <f t="shared" si="33"/>
        <v>0</v>
      </c>
      <c r="F68" s="64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39" t="s">
        <v>42</v>
      </c>
      <c r="B69" s="127" t="s">
        <v>19</v>
      </c>
      <c r="C69" s="10" t="s">
        <v>5</v>
      </c>
      <c r="D69" s="54">
        <f>+D70+D71+D72+D73+D74</f>
        <v>9.6999999999999993</v>
      </c>
      <c r="E69" s="54">
        <f t="shared" ref="E69:G69" si="38">+E70+E71+E72+E73+E74</f>
        <v>8.3000000000000007</v>
      </c>
      <c r="F69" s="63">
        <f t="shared" si="38"/>
        <v>9.6</v>
      </c>
      <c r="G69" s="54">
        <f t="shared" si="38"/>
        <v>9.6</v>
      </c>
      <c r="H69" s="54">
        <f t="shared" ref="H69" si="39">+H70+H71+H72+H73+H74</f>
        <v>9.6</v>
      </c>
      <c r="I69" s="54">
        <f>+I70+I71+I72+I73+I74</f>
        <v>46.800000000000004</v>
      </c>
    </row>
    <row r="70" spans="1:9" ht="15.6" x14ac:dyDescent="0.3">
      <c r="A70" s="139"/>
      <c r="B70" s="128"/>
      <c r="C70" s="11" t="s">
        <v>10</v>
      </c>
      <c r="D70" s="2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39"/>
      <c r="B71" s="128"/>
      <c r="C71" s="11" t="s">
        <v>18</v>
      </c>
      <c r="D71" s="2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39"/>
      <c r="B72" s="128"/>
      <c r="C72" s="11" t="s">
        <v>11</v>
      </c>
      <c r="D72" s="2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39"/>
      <c r="B73" s="128"/>
      <c r="C73" s="11" t="s">
        <v>12</v>
      </c>
      <c r="D73" s="2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39"/>
      <c r="B74" s="129"/>
      <c r="C74" s="11" t="s">
        <v>13</v>
      </c>
      <c r="D74" s="2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42" t="s">
        <v>97</v>
      </c>
      <c r="B75" s="127" t="s">
        <v>19</v>
      </c>
      <c r="C75" s="10" t="s">
        <v>5</v>
      </c>
      <c r="D75" s="54">
        <f>D76+D77+D78+D79+D80</f>
        <v>1116.8999999999999</v>
      </c>
      <c r="E75" s="54">
        <f t="shared" ref="E75:I75" si="41">E76+E77+E78+E79+E80</f>
        <v>1791.6</v>
      </c>
      <c r="F75" s="63">
        <f t="shared" si="41"/>
        <v>1798.4</v>
      </c>
      <c r="G75" s="54">
        <f t="shared" si="41"/>
        <v>1711.2</v>
      </c>
      <c r="H75" s="54">
        <f t="shared" ref="H75" si="42">H76+H77+H78+H79+H80</f>
        <v>1789.3</v>
      </c>
      <c r="I75" s="54">
        <f t="shared" si="41"/>
        <v>8207.4</v>
      </c>
    </row>
    <row r="76" spans="1:9" ht="15.6" x14ac:dyDescent="0.3">
      <c r="A76" s="142"/>
      <c r="B76" s="128"/>
      <c r="C76" s="11" t="s">
        <v>10</v>
      </c>
      <c r="D76" s="2">
        <f>D82+D88+D94</f>
        <v>1016.3</v>
      </c>
      <c r="E76" s="2">
        <f>E82+E88+E94</f>
        <v>1540.6</v>
      </c>
      <c r="F76" s="64">
        <f>F82+F88+F94</f>
        <v>1669.7</v>
      </c>
      <c r="G76" s="2">
        <f>G82+G88+G94</f>
        <v>1711.2</v>
      </c>
      <c r="H76" s="2">
        <f>H82+H88+H94</f>
        <v>1789.3</v>
      </c>
      <c r="I76" s="2">
        <f>D76+E76+F76+G76+H76</f>
        <v>7727.0999999999995</v>
      </c>
    </row>
    <row r="77" spans="1:9" ht="15.6" x14ac:dyDescent="0.3">
      <c r="A77" s="142"/>
      <c r="B77" s="128"/>
      <c r="C77" s="11" t="s">
        <v>18</v>
      </c>
      <c r="D77" s="2">
        <f>D83+D89+D95</f>
        <v>0</v>
      </c>
      <c r="E77" s="2">
        <f t="shared" ref="E77:G80" si="43">E83+E89+E95</f>
        <v>0</v>
      </c>
      <c r="F77" s="64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2">
        <v>100.6</v>
      </c>
      <c r="E78" s="2">
        <f>E84+E90+E96</f>
        <v>251</v>
      </c>
      <c r="F78" s="64">
        <f t="shared" si="43"/>
        <v>128.69999999999999</v>
      </c>
      <c r="G78" s="2">
        <f t="shared" si="43"/>
        <v>0</v>
      </c>
      <c r="H78" s="2">
        <f t="shared" ref="H78" si="45">H84+H90+H96</f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2">
        <f>D85+D91+D97</f>
        <v>0</v>
      </c>
      <c r="E79" s="2">
        <f t="shared" ref="E79:F80" si="46">E85+E91+E97</f>
        <v>0</v>
      </c>
      <c r="F79" s="64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2">
        <f>D86+D92+D98</f>
        <v>0</v>
      </c>
      <c r="E80" s="2">
        <f t="shared" si="46"/>
        <v>0</v>
      </c>
      <c r="F80" s="64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39" t="s">
        <v>43</v>
      </c>
      <c r="B81" s="127" t="s">
        <v>19</v>
      </c>
      <c r="C81" s="10" t="s">
        <v>5</v>
      </c>
      <c r="D81" s="54">
        <f>+D82+D83+D85+D86+D84</f>
        <v>966.4</v>
      </c>
      <c r="E81" s="54">
        <f t="shared" ref="E81:G81" si="49">+E82+E83+E85+E86+E84</f>
        <v>1247.8</v>
      </c>
      <c r="F81" s="63">
        <f t="shared" si="49"/>
        <v>1435.2</v>
      </c>
      <c r="G81" s="54">
        <f t="shared" si="49"/>
        <v>1396.2</v>
      </c>
      <c r="H81" s="54">
        <f t="shared" ref="H81" si="50">+H82+H83+H85+H86+H84</f>
        <v>1474.3</v>
      </c>
      <c r="I81" s="54">
        <f>+I82+I83+I85+I86+I84</f>
        <v>6519.9</v>
      </c>
    </row>
    <row r="82" spans="1:9" ht="15.6" x14ac:dyDescent="0.3">
      <c r="A82" s="139"/>
      <c r="B82" s="128"/>
      <c r="C82" s="11" t="s">
        <v>10</v>
      </c>
      <c r="D82" s="2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40"/>
        <v>6519.9</v>
      </c>
    </row>
    <row r="83" spans="1:9" ht="15.6" x14ac:dyDescent="0.3">
      <c r="A83" s="139"/>
      <c r="B83" s="128"/>
      <c r="C83" s="11" t="s">
        <v>18</v>
      </c>
      <c r="D83" s="2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39"/>
      <c r="B84" s="128"/>
      <c r="C84" s="11" t="s">
        <v>11</v>
      </c>
      <c r="D84" s="2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39"/>
      <c r="B85" s="128"/>
      <c r="C85" s="11" t="s">
        <v>12</v>
      </c>
      <c r="D85" s="2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39"/>
      <c r="B86" s="129"/>
      <c r="C86" s="11" t="s">
        <v>13</v>
      </c>
      <c r="D86" s="2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26" t="s">
        <v>57</v>
      </c>
      <c r="B87" s="127" t="s">
        <v>19</v>
      </c>
      <c r="C87" s="10" t="s">
        <v>5</v>
      </c>
      <c r="D87" s="54">
        <f>D88+D89+D90+D91+D92</f>
        <v>150.5</v>
      </c>
      <c r="E87" s="54">
        <f t="shared" ref="E87:I87" si="51">+E88+E89+E91+E92+E90</f>
        <v>55.6</v>
      </c>
      <c r="F87" s="63">
        <f t="shared" si="51"/>
        <v>138.19999999999999</v>
      </c>
      <c r="G87" s="54">
        <f t="shared" si="51"/>
        <v>250</v>
      </c>
      <c r="H87" s="54">
        <f t="shared" ref="H87" si="52">+H88+H89+H91+H92+H90</f>
        <v>250</v>
      </c>
      <c r="I87" s="54">
        <f t="shared" si="51"/>
        <v>844.3</v>
      </c>
    </row>
    <row r="88" spans="1:9" ht="15.6" x14ac:dyDescent="0.3">
      <c r="A88" s="143"/>
      <c r="B88" s="128"/>
      <c r="C88" s="11" t="s">
        <v>10</v>
      </c>
      <c r="D88" s="2">
        <v>49.9</v>
      </c>
      <c r="E88" s="2">
        <v>55.6</v>
      </c>
      <c r="F88" s="64">
        <v>78.8</v>
      </c>
      <c r="G88" s="2">
        <v>250</v>
      </c>
      <c r="H88" s="2">
        <v>250</v>
      </c>
      <c r="I88" s="2">
        <f t="shared" ref="I88:I98" si="53">+D88+E88+F88+G88+H88</f>
        <v>684.3</v>
      </c>
    </row>
    <row r="89" spans="1:9" ht="15.6" x14ac:dyDescent="0.3">
      <c r="A89" s="143"/>
      <c r="B89" s="128"/>
      <c r="C89" s="11" t="s">
        <v>18</v>
      </c>
      <c r="D89" s="2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43"/>
      <c r="B90" s="128"/>
      <c r="C90" s="11" t="s">
        <v>11</v>
      </c>
      <c r="D90" s="2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53"/>
        <v>160</v>
      </c>
    </row>
    <row r="91" spans="1:9" ht="15.6" x14ac:dyDescent="0.3">
      <c r="A91" s="143"/>
      <c r="B91" s="128"/>
      <c r="C91" s="11" t="s">
        <v>12</v>
      </c>
      <c r="D91" s="2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43"/>
      <c r="B92" s="129"/>
      <c r="C92" s="11" t="s">
        <v>13</v>
      </c>
      <c r="D92" s="2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26" t="s">
        <v>58</v>
      </c>
      <c r="B93" s="127" t="s">
        <v>19</v>
      </c>
      <c r="C93" s="10" t="s">
        <v>5</v>
      </c>
      <c r="D93" s="54">
        <f>+D94+D95+D97+D98+D96</f>
        <v>0</v>
      </c>
      <c r="E93" s="54">
        <f t="shared" ref="E93:G93" si="54">+E94+E95+E97+E98+E96</f>
        <v>488.2</v>
      </c>
      <c r="F93" s="63">
        <f t="shared" si="54"/>
        <v>225</v>
      </c>
      <c r="G93" s="54">
        <f t="shared" si="54"/>
        <v>65</v>
      </c>
      <c r="H93" s="54">
        <f t="shared" ref="H93" si="55">+H94+H95+H97+H98+H96</f>
        <v>65</v>
      </c>
      <c r="I93" s="54">
        <f>+I94+I95+I97+I98+I96</f>
        <v>843.2</v>
      </c>
    </row>
    <row r="94" spans="1:9" ht="15.6" x14ac:dyDescent="0.3">
      <c r="A94" s="143"/>
      <c r="B94" s="128"/>
      <c r="C94" s="11" t="s">
        <v>10</v>
      </c>
      <c r="D94" s="2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53"/>
        <v>522.9</v>
      </c>
    </row>
    <row r="95" spans="1:9" ht="15.6" x14ac:dyDescent="0.3">
      <c r="A95" s="143"/>
      <c r="B95" s="128"/>
      <c r="C95" s="11" t="s">
        <v>18</v>
      </c>
      <c r="D95" s="2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43"/>
      <c r="B96" s="128"/>
      <c r="C96" s="11" t="s">
        <v>11</v>
      </c>
      <c r="D96" s="2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53"/>
        <v>320.3</v>
      </c>
    </row>
    <row r="97" spans="1:9" ht="15.6" x14ac:dyDescent="0.3">
      <c r="A97" s="143"/>
      <c r="B97" s="128"/>
      <c r="C97" s="11" t="s">
        <v>12</v>
      </c>
      <c r="D97" s="2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43"/>
      <c r="B98" s="129"/>
      <c r="C98" s="11" t="s">
        <v>13</v>
      </c>
      <c r="D98" s="2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44" t="s">
        <v>90</v>
      </c>
      <c r="B99" s="127" t="s">
        <v>19</v>
      </c>
      <c r="C99" s="10" t="s">
        <v>5</v>
      </c>
      <c r="D99" s="54">
        <f>D100+D101+D102+D103+D104</f>
        <v>0</v>
      </c>
      <c r="E99" s="54">
        <f t="shared" ref="E99:I99" si="56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si="56"/>
        <v>711.2</v>
      </c>
    </row>
    <row r="100" spans="1:9" ht="15.6" x14ac:dyDescent="0.3">
      <c r="A100" s="145"/>
      <c r="B100" s="128"/>
      <c r="C100" s="11" t="s">
        <v>10</v>
      </c>
      <c r="D100" s="2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45"/>
      <c r="B101" s="128"/>
      <c r="C101" s="11" t="s">
        <v>18</v>
      </c>
      <c r="D101" s="2">
        <f>D107+D113</f>
        <v>0</v>
      </c>
      <c r="E101" s="2">
        <f t="shared" ref="E101:G103" si="57">E107+E113</f>
        <v>0</v>
      </c>
      <c r="F101" s="64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2">
        <f>D108+D114</f>
        <v>0</v>
      </c>
      <c r="E102" s="2">
        <f t="shared" si="57"/>
        <v>0</v>
      </c>
      <c r="F102" s="64">
        <f t="shared" si="57"/>
        <v>594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2">
        <f>D109+D115</f>
        <v>0</v>
      </c>
      <c r="E103" s="2">
        <f t="shared" si="57"/>
        <v>0</v>
      </c>
      <c r="F103" s="64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2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59</v>
      </c>
      <c r="B105" s="127" t="s">
        <v>19</v>
      </c>
      <c r="C105" s="10" t="s">
        <v>5</v>
      </c>
      <c r="D105" s="54">
        <f t="shared" ref="D105" si="61">+D106+D107+D109+D110+D108</f>
        <v>0</v>
      </c>
      <c r="E105" s="54">
        <f>+E106+E107+E109+E110+E108</f>
        <v>27.2</v>
      </c>
      <c r="F105" s="63">
        <f t="shared" ref="F105:I105" si="62">+F106+F107+F109+F110+F108</f>
        <v>15</v>
      </c>
      <c r="G105" s="54">
        <f t="shared" si="62"/>
        <v>15</v>
      </c>
      <c r="H105" s="54">
        <f t="shared" ref="H105" si="63">+H106+H107+H109+H110+H108</f>
        <v>15</v>
      </c>
      <c r="I105" s="54">
        <f t="shared" si="62"/>
        <v>72.2</v>
      </c>
    </row>
    <row r="106" spans="1:9" ht="15.6" x14ac:dyDescent="0.3">
      <c r="A106" s="143"/>
      <c r="B106" s="128"/>
      <c r="C106" s="11" t="s">
        <v>10</v>
      </c>
      <c r="D106" s="2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64">+D106+E106+F106+G106+H106</f>
        <v>72.2</v>
      </c>
    </row>
    <row r="107" spans="1:9" ht="15.6" x14ac:dyDescent="0.3">
      <c r="A107" s="143"/>
      <c r="B107" s="128"/>
      <c r="C107" s="11" t="s">
        <v>18</v>
      </c>
      <c r="D107" s="2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43"/>
      <c r="B108" s="128"/>
      <c r="C108" s="11" t="s">
        <v>11</v>
      </c>
      <c r="D108" s="2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2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43"/>
      <c r="B110" s="129"/>
      <c r="C110" s="11" t="s">
        <v>13</v>
      </c>
      <c r="D110" s="2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26" t="s">
        <v>60</v>
      </c>
      <c r="B111" s="127" t="s">
        <v>19</v>
      </c>
      <c r="C111" s="10" t="s">
        <v>5</v>
      </c>
      <c r="D111" s="54">
        <f>+D112+D113+D115+D116+D114</f>
        <v>0</v>
      </c>
      <c r="E111" s="54">
        <f t="shared" ref="E111:I111" si="66">+E112+E113+E115+E116+E114</f>
        <v>0</v>
      </c>
      <c r="F111" s="63">
        <f t="shared" si="66"/>
        <v>609</v>
      </c>
      <c r="G111" s="54">
        <f t="shared" si="66"/>
        <v>15</v>
      </c>
      <c r="H111" s="54">
        <f t="shared" ref="H111" si="67">+H112+H113+H115+H116+H114</f>
        <v>15</v>
      </c>
      <c r="I111" s="54">
        <f t="shared" si="66"/>
        <v>45</v>
      </c>
    </row>
    <row r="112" spans="1:9" ht="15.6" x14ac:dyDescent="0.3">
      <c r="A112" s="143"/>
      <c r="B112" s="128"/>
      <c r="C112" s="11" t="s">
        <v>10</v>
      </c>
      <c r="D112" s="2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65"/>
        <v>45</v>
      </c>
    </row>
    <row r="113" spans="1:9" ht="15.6" x14ac:dyDescent="0.3">
      <c r="A113" s="143"/>
      <c r="B113" s="128"/>
      <c r="C113" s="11" t="s">
        <v>18</v>
      </c>
      <c r="D113" s="2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43"/>
      <c r="B114" s="128"/>
      <c r="C114" s="11" t="s">
        <v>11</v>
      </c>
      <c r="D114" s="2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2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43"/>
      <c r="B116" s="129"/>
      <c r="C116" s="11" t="s">
        <v>13</v>
      </c>
      <c r="D116" s="2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91</v>
      </c>
      <c r="B117" s="127" t="s">
        <v>19</v>
      </c>
      <c r="C117" s="10" t="s">
        <v>5</v>
      </c>
      <c r="D117" s="54">
        <f>D123+D129</f>
        <v>184.5</v>
      </c>
      <c r="E117" s="54">
        <f t="shared" ref="E117:I117" si="69">E118+E119+E120+E121+E122</f>
        <v>248.1</v>
      </c>
      <c r="F117" s="63">
        <f t="shared" si="69"/>
        <v>250.5</v>
      </c>
      <c r="G117" s="54">
        <f t="shared" si="69"/>
        <v>564.6</v>
      </c>
      <c r="H117" s="54">
        <f t="shared" ref="H117" si="70">H118+H119+H120+H121+H122</f>
        <v>568.70000000000005</v>
      </c>
      <c r="I117" s="54">
        <f t="shared" si="69"/>
        <v>1822.5</v>
      </c>
    </row>
    <row r="118" spans="1:9" ht="15.6" x14ac:dyDescent="0.3">
      <c r="A118" s="145"/>
      <c r="B118" s="128"/>
      <c r="C118" s="11" t="s">
        <v>10</v>
      </c>
      <c r="D118" s="2">
        <v>130.6</v>
      </c>
      <c r="E118" s="2">
        <f>E124+E130</f>
        <v>188.7</v>
      </c>
      <c r="F118" s="64">
        <f t="shared" ref="F118:F119" si="71">F124+F130</f>
        <v>191.1</v>
      </c>
      <c r="G118" s="2">
        <f t="shared" ref="E118:H122" si="72">G124+G130</f>
        <v>164.6</v>
      </c>
      <c r="H118" s="2">
        <f t="shared" si="72"/>
        <v>168.7</v>
      </c>
      <c r="I118" s="2">
        <f>D118+E118+F118+G118+H118</f>
        <v>843.7</v>
      </c>
    </row>
    <row r="119" spans="1:9" ht="15.6" x14ac:dyDescent="0.3">
      <c r="A119" s="145"/>
      <c r="B119" s="128"/>
      <c r="C119" s="11" t="s">
        <v>18</v>
      </c>
      <c r="D119" s="2">
        <f t="shared" ref="D119:D122" si="73">D125+D131</f>
        <v>0</v>
      </c>
      <c r="E119" s="2">
        <f t="shared" si="72"/>
        <v>0</v>
      </c>
      <c r="F119" s="64">
        <f t="shared" si="71"/>
        <v>0</v>
      </c>
      <c r="G119" s="2">
        <f t="shared" si="72"/>
        <v>0</v>
      </c>
      <c r="H119" s="2">
        <f t="shared" ref="H119" si="74">H125+H131</f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2">
        <f t="shared" si="73"/>
        <v>60</v>
      </c>
      <c r="E120" s="2">
        <f t="shared" si="72"/>
        <v>59.4</v>
      </c>
      <c r="F120" s="64">
        <f t="shared" si="72"/>
        <v>59.4</v>
      </c>
      <c r="G120" s="64">
        <f t="shared" si="72"/>
        <v>400</v>
      </c>
      <c r="H120" s="64">
        <f t="shared" si="72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2">
        <f t="shared" si="73"/>
        <v>0</v>
      </c>
      <c r="E121" s="2">
        <f t="shared" si="72"/>
        <v>0</v>
      </c>
      <c r="F121" s="64">
        <f t="shared" si="72"/>
        <v>0</v>
      </c>
      <c r="G121" s="2">
        <f t="shared" si="72"/>
        <v>0</v>
      </c>
      <c r="H121" s="2">
        <f t="shared" ref="H121" si="75">H127+H133</f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2">
        <f t="shared" si="73"/>
        <v>0</v>
      </c>
      <c r="E122" s="2">
        <f t="shared" si="72"/>
        <v>0</v>
      </c>
      <c r="F122" s="64">
        <f t="shared" si="72"/>
        <v>0</v>
      </c>
      <c r="G122" s="2">
        <f t="shared" si="72"/>
        <v>0</v>
      </c>
      <c r="H122" s="2">
        <f t="shared" ref="H122" si="76">H128+H134</f>
        <v>0</v>
      </c>
      <c r="I122" s="2">
        <f>D122+E122+F122+G122+H122</f>
        <v>0</v>
      </c>
    </row>
    <row r="123" spans="1:9" ht="15.6" x14ac:dyDescent="0.3">
      <c r="A123" s="126" t="s">
        <v>61</v>
      </c>
      <c r="B123" s="127" t="s">
        <v>19</v>
      </c>
      <c r="C123" s="10" t="s">
        <v>5</v>
      </c>
      <c r="D123" s="54">
        <f>+D124+D125+D127+D128+D126</f>
        <v>184</v>
      </c>
      <c r="E123" s="54">
        <f t="shared" ref="E123:I123" si="77">+E124+E125+E127+E128+E126</f>
        <v>247.6</v>
      </c>
      <c r="F123" s="63">
        <f t="shared" si="77"/>
        <v>250</v>
      </c>
      <c r="G123" s="54">
        <f t="shared" si="77"/>
        <v>564.1</v>
      </c>
      <c r="H123" s="54">
        <f t="shared" ref="H123" si="78">+H124+H125+H127+H128+H126</f>
        <v>568.20000000000005</v>
      </c>
      <c r="I123" s="54">
        <f t="shared" si="77"/>
        <v>1813.8999999999999</v>
      </c>
    </row>
    <row r="124" spans="1:9" ht="15.6" x14ac:dyDescent="0.3">
      <c r="A124" s="143"/>
      <c r="B124" s="128"/>
      <c r="C124" s="11" t="s">
        <v>10</v>
      </c>
      <c r="D124" s="2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79">+D124+E124+F124+G124+H124</f>
        <v>835.09999999999991</v>
      </c>
    </row>
    <row r="125" spans="1:9" ht="15.6" x14ac:dyDescent="0.3">
      <c r="A125" s="143"/>
      <c r="B125" s="128"/>
      <c r="C125" s="11" t="s">
        <v>18</v>
      </c>
      <c r="D125" s="2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79"/>
        <v>0</v>
      </c>
    </row>
    <row r="126" spans="1:9" ht="15.6" x14ac:dyDescent="0.3">
      <c r="A126" s="143"/>
      <c r="B126" s="128"/>
      <c r="C126" s="11" t="s">
        <v>11</v>
      </c>
      <c r="D126" s="2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2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80">+D127+E127+F127+G127+H127</f>
        <v>0</v>
      </c>
    </row>
    <row r="128" spans="1:9" ht="15.6" x14ac:dyDescent="0.3">
      <c r="A128" s="143"/>
      <c r="B128" s="129"/>
      <c r="C128" s="11" t="s">
        <v>13</v>
      </c>
      <c r="D128" s="2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80"/>
        <v>0</v>
      </c>
    </row>
    <row r="129" spans="1:9" ht="15.6" x14ac:dyDescent="0.3">
      <c r="A129" s="126" t="s">
        <v>62</v>
      </c>
      <c r="B129" s="127" t="s">
        <v>19</v>
      </c>
      <c r="C129" s="10" t="s">
        <v>5</v>
      </c>
      <c r="D129" s="54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2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80"/>
        <v>2.5</v>
      </c>
    </row>
    <row r="131" spans="1:9" ht="15.6" x14ac:dyDescent="0.3">
      <c r="A131" s="143"/>
      <c r="B131" s="128"/>
      <c r="C131" s="11" t="s">
        <v>18</v>
      </c>
      <c r="D131" s="2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80"/>
        <v>0</v>
      </c>
    </row>
    <row r="132" spans="1:9" ht="15.6" x14ac:dyDescent="0.3">
      <c r="A132" s="143"/>
      <c r="B132" s="128"/>
      <c r="C132" s="11" t="s">
        <v>11</v>
      </c>
      <c r="D132" s="2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2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81">+D133+E133+F133+G133+H133</f>
        <v>0</v>
      </c>
    </row>
    <row r="134" spans="1:9" ht="15.6" x14ac:dyDescent="0.3">
      <c r="A134" s="143"/>
      <c r="B134" s="129"/>
      <c r="C134" s="11" t="s">
        <v>13</v>
      </c>
      <c r="D134" s="2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81"/>
        <v>0</v>
      </c>
    </row>
    <row r="135" spans="1:9" ht="15.6" x14ac:dyDescent="0.3">
      <c r="A135" s="144" t="s">
        <v>63</v>
      </c>
      <c r="B135" s="127" t="s">
        <v>19</v>
      </c>
      <c r="C135" s="10" t="s">
        <v>5</v>
      </c>
      <c r="D135" s="54">
        <f>D136+D137+D138+D139+D140</f>
        <v>4783.1000000000004</v>
      </c>
      <c r="E135" s="54">
        <f t="shared" ref="E135:G135" si="82">+E136+E137+E139+E140+E138</f>
        <v>5066.1000000000004</v>
      </c>
      <c r="F135" s="63">
        <f t="shared" si="82"/>
        <v>5114.8</v>
      </c>
      <c r="G135" s="54">
        <f t="shared" si="82"/>
        <v>2276.1</v>
      </c>
      <c r="H135" s="54">
        <f t="shared" ref="H135" si="83">+H136+H137+H139+H140+H138</f>
        <v>2473</v>
      </c>
      <c r="I135" s="54">
        <f>+I136+I137+I139+I140+I138</f>
        <v>19713.099999999999</v>
      </c>
    </row>
    <row r="136" spans="1:9" ht="15.6" x14ac:dyDescent="0.3">
      <c r="A136" s="145"/>
      <c r="B136" s="128"/>
      <c r="C136" s="11" t="s">
        <v>10</v>
      </c>
      <c r="D136" s="2">
        <f>D142+D148</f>
        <v>4626.3999999999996</v>
      </c>
      <c r="E136" s="2">
        <f>E142+E148</f>
        <v>4943.6000000000004</v>
      </c>
      <c r="F136" s="64">
        <f>F142+F148</f>
        <v>4871.7</v>
      </c>
      <c r="G136" s="2">
        <f>G142+G148</f>
        <v>2276.1</v>
      </c>
      <c r="H136" s="2">
        <f>H142+H148</f>
        <v>2473</v>
      </c>
      <c r="I136" s="2">
        <f>D136+E136+F136+G136+H136</f>
        <v>19190.8</v>
      </c>
    </row>
    <row r="137" spans="1:9" ht="15.6" x14ac:dyDescent="0.3">
      <c r="A137" s="145"/>
      <c r="B137" s="128"/>
      <c r="C137" s="11" t="s">
        <v>18</v>
      </c>
      <c r="D137" s="2">
        <f>D143+D149</f>
        <v>84.6</v>
      </c>
      <c r="E137" s="2">
        <f t="shared" ref="E137:G137" si="84">E143+E149</f>
        <v>0</v>
      </c>
      <c r="F137" s="64">
        <f t="shared" si="84"/>
        <v>0</v>
      </c>
      <c r="G137" s="2">
        <f t="shared" si="84"/>
        <v>0</v>
      </c>
      <c r="H137" s="2">
        <f t="shared" ref="H137" si="85">H143+H149</f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2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2">
        <f>D145+D151</f>
        <v>0</v>
      </c>
      <c r="E139" s="2">
        <f t="shared" ref="E139:G140" si="86">E145+E151</f>
        <v>0</v>
      </c>
      <c r="F139" s="64">
        <f t="shared" si="86"/>
        <v>0</v>
      </c>
      <c r="G139" s="2">
        <f t="shared" si="86"/>
        <v>0</v>
      </c>
      <c r="H139" s="2">
        <f t="shared" ref="H139" si="87">H145+H151</f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2">
        <f>D146+D152</f>
        <v>0</v>
      </c>
      <c r="E140" s="2">
        <f t="shared" si="86"/>
        <v>0</v>
      </c>
      <c r="F140" s="64">
        <f t="shared" si="86"/>
        <v>0</v>
      </c>
      <c r="G140" s="2">
        <f t="shared" si="86"/>
        <v>0</v>
      </c>
      <c r="H140" s="2">
        <f t="shared" ref="H140" si="88">H146+H152</f>
        <v>0</v>
      </c>
      <c r="I140" s="2">
        <f>D140+E140+F140+G140+H140</f>
        <v>0</v>
      </c>
    </row>
    <row r="141" spans="1:9" ht="15.6" x14ac:dyDescent="0.3">
      <c r="A141" s="139" t="s">
        <v>64</v>
      </c>
      <c r="B141" s="127" t="s">
        <v>19</v>
      </c>
      <c r="C141" s="10" t="s">
        <v>5</v>
      </c>
      <c r="D141" s="54">
        <f>+D142+D143+D145+D146+D144</f>
        <v>4710.3</v>
      </c>
      <c r="E141" s="54">
        <f t="shared" ref="E141" si="89">+E142+E143+E145+E146+E144</f>
        <v>5066.1000000000004</v>
      </c>
      <c r="F141" s="63">
        <f>+F142+F143+F145+F146+F144</f>
        <v>5024.7999999999993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19530.3</v>
      </c>
    </row>
    <row r="142" spans="1:9" ht="15.6" x14ac:dyDescent="0.3">
      <c r="A142" s="148"/>
      <c r="B142" s="128"/>
      <c r="C142" s="11" t="s">
        <v>10</v>
      </c>
      <c r="D142" s="2">
        <v>4625.7</v>
      </c>
      <c r="E142" s="2">
        <v>4943.6000000000004</v>
      </c>
      <c r="F142" s="64">
        <v>4860.8999999999996</v>
      </c>
      <c r="G142" s="2">
        <v>2266.1</v>
      </c>
      <c r="H142" s="2">
        <v>2463</v>
      </c>
      <c r="I142" s="2">
        <f t="shared" ref="I142:I152" si="90">+D142+E142+F142+G142+H142</f>
        <v>19159.3</v>
      </c>
    </row>
    <row r="143" spans="1:9" ht="15.6" x14ac:dyDescent="0.3">
      <c r="A143" s="148"/>
      <c r="B143" s="128"/>
      <c r="C143" s="11" t="s">
        <v>18</v>
      </c>
      <c r="D143" s="2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90"/>
        <v>84.6</v>
      </c>
    </row>
    <row r="144" spans="1:9" ht="15.6" x14ac:dyDescent="0.3">
      <c r="A144" s="148"/>
      <c r="B144" s="128"/>
      <c r="C144" s="11" t="s">
        <v>11</v>
      </c>
      <c r="D144" s="2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90"/>
        <v>286.39999999999998</v>
      </c>
    </row>
    <row r="145" spans="1:9" ht="15.6" x14ac:dyDescent="0.3">
      <c r="A145" s="148"/>
      <c r="B145" s="128"/>
      <c r="C145" s="11" t="s">
        <v>12</v>
      </c>
      <c r="D145" s="2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90"/>
        <v>0</v>
      </c>
    </row>
    <row r="146" spans="1:9" ht="15.6" x14ac:dyDescent="0.3">
      <c r="A146" s="148"/>
      <c r="B146" s="129"/>
      <c r="C146" s="11" t="s">
        <v>13</v>
      </c>
      <c r="D146" s="2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90"/>
        <v>0</v>
      </c>
    </row>
    <row r="147" spans="1:9" ht="15.6" x14ac:dyDescent="0.3">
      <c r="A147" s="126" t="s">
        <v>65</v>
      </c>
      <c r="B147" s="127" t="s">
        <v>19</v>
      </c>
      <c r="C147" s="10" t="s">
        <v>5</v>
      </c>
      <c r="D147" s="54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90"/>
        <v>283.29999999999995</v>
      </c>
    </row>
    <row r="148" spans="1:9" ht="15.6" x14ac:dyDescent="0.3">
      <c r="A148" s="143"/>
      <c r="B148" s="128"/>
      <c r="C148" s="11" t="s">
        <v>10</v>
      </c>
      <c r="D148" s="2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90"/>
        <v>31.5</v>
      </c>
    </row>
    <row r="149" spans="1:9" ht="15.6" x14ac:dyDescent="0.3">
      <c r="A149" s="143"/>
      <c r="B149" s="128"/>
      <c r="C149" s="11" t="s">
        <v>18</v>
      </c>
      <c r="D149" s="2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90"/>
        <v>0</v>
      </c>
    </row>
    <row r="150" spans="1:9" ht="15.6" x14ac:dyDescent="0.3">
      <c r="A150" s="143"/>
      <c r="B150" s="128"/>
      <c r="C150" s="11" t="s">
        <v>11</v>
      </c>
      <c r="D150" s="2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90"/>
        <v>251.8</v>
      </c>
    </row>
    <row r="151" spans="1:9" ht="15.6" x14ac:dyDescent="0.3">
      <c r="A151" s="143"/>
      <c r="B151" s="128"/>
      <c r="C151" s="11" t="s">
        <v>12</v>
      </c>
      <c r="D151" s="2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90"/>
        <v>0</v>
      </c>
    </row>
    <row r="152" spans="1:9" ht="15.6" x14ac:dyDescent="0.3">
      <c r="A152" s="143"/>
      <c r="B152" s="129"/>
      <c r="C152" s="11" t="s">
        <v>13</v>
      </c>
      <c r="D152" s="2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90"/>
        <v>0</v>
      </c>
    </row>
    <row r="153" spans="1:9" ht="15.6" x14ac:dyDescent="0.3">
      <c r="A153" s="144" t="s">
        <v>92</v>
      </c>
      <c r="B153" s="127" t="s">
        <v>19</v>
      </c>
      <c r="C153" s="10" t="s">
        <v>5</v>
      </c>
      <c r="D153" s="54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45"/>
      <c r="B154" s="128"/>
      <c r="C154" s="11" t="s">
        <v>10</v>
      </c>
      <c r="D154" s="2">
        <f t="shared" ref="D154:D158" si="91">D160</f>
        <v>0</v>
      </c>
      <c r="E154" s="2">
        <f t="shared" ref="E154:G158" si="92">E160</f>
        <v>2.5</v>
      </c>
      <c r="F154" s="64">
        <f t="shared" si="92"/>
        <v>1</v>
      </c>
      <c r="G154" s="2">
        <f t="shared" si="92"/>
        <v>1</v>
      </c>
      <c r="H154" s="2">
        <f t="shared" ref="H154" si="93">H160</f>
        <v>1</v>
      </c>
      <c r="I154" s="2">
        <f>D154+E154+F154+G154+H154</f>
        <v>5.5</v>
      </c>
    </row>
    <row r="155" spans="1:9" ht="15.6" x14ac:dyDescent="0.3">
      <c r="A155" s="145"/>
      <c r="B155" s="128"/>
      <c r="C155" s="11" t="s">
        <v>18</v>
      </c>
      <c r="D155" s="2">
        <f t="shared" si="91"/>
        <v>0</v>
      </c>
      <c r="E155" s="2">
        <f t="shared" si="92"/>
        <v>0</v>
      </c>
      <c r="F155" s="64">
        <f t="shared" si="92"/>
        <v>0</v>
      </c>
      <c r="G155" s="2">
        <f t="shared" si="92"/>
        <v>0</v>
      </c>
      <c r="H155" s="2">
        <f t="shared" ref="H155" si="94">H161</f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2">
        <f t="shared" si="91"/>
        <v>0</v>
      </c>
      <c r="E156" s="2">
        <f t="shared" si="92"/>
        <v>0</v>
      </c>
      <c r="F156" s="64">
        <f t="shared" si="92"/>
        <v>0</v>
      </c>
      <c r="G156" s="2">
        <f t="shared" si="92"/>
        <v>0</v>
      </c>
      <c r="H156" s="2">
        <f t="shared" ref="H156" si="95">H162</f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2">
        <f t="shared" si="91"/>
        <v>0</v>
      </c>
      <c r="E157" s="2">
        <f t="shared" si="92"/>
        <v>0</v>
      </c>
      <c r="F157" s="64">
        <f t="shared" si="92"/>
        <v>0</v>
      </c>
      <c r="G157" s="2">
        <f t="shared" si="92"/>
        <v>0</v>
      </c>
      <c r="H157" s="2">
        <f t="shared" ref="H157" si="96">H163</f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2">
        <f t="shared" si="91"/>
        <v>0</v>
      </c>
      <c r="E158" s="2">
        <f t="shared" si="92"/>
        <v>0</v>
      </c>
      <c r="F158" s="64">
        <f t="shared" si="92"/>
        <v>0</v>
      </c>
      <c r="G158" s="2">
        <f t="shared" si="92"/>
        <v>0</v>
      </c>
      <c r="H158" s="2">
        <f t="shared" ref="H158" si="97">H164</f>
        <v>0</v>
      </c>
      <c r="I158" s="2">
        <f>D158+E158+F158+G158+H158</f>
        <v>0</v>
      </c>
    </row>
    <row r="159" spans="1:9" ht="15.6" x14ac:dyDescent="0.3">
      <c r="A159" s="126" t="s">
        <v>66</v>
      </c>
      <c r="B159" s="127" t="s">
        <v>19</v>
      </c>
      <c r="C159" s="10" t="s">
        <v>5</v>
      </c>
      <c r="D159" s="54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64" si="98">+D159+E159+F159+G159+H159</f>
        <v>5.5</v>
      </c>
    </row>
    <row r="160" spans="1:9" ht="15.6" x14ac:dyDescent="0.3">
      <c r="A160" s="143"/>
      <c r="B160" s="128"/>
      <c r="C160" s="11" t="s">
        <v>10</v>
      </c>
      <c r="D160" s="2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98"/>
        <v>5.5</v>
      </c>
    </row>
    <row r="161" spans="1:9" ht="15.6" x14ac:dyDescent="0.3">
      <c r="A161" s="143"/>
      <c r="B161" s="128"/>
      <c r="C161" s="11" t="s">
        <v>18</v>
      </c>
      <c r="D161" s="2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98"/>
        <v>0</v>
      </c>
    </row>
    <row r="162" spans="1:9" ht="15.6" x14ac:dyDescent="0.3">
      <c r="A162" s="143"/>
      <c r="B162" s="128"/>
      <c r="C162" s="11" t="s">
        <v>11</v>
      </c>
      <c r="D162" s="2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98"/>
        <v>0</v>
      </c>
    </row>
    <row r="163" spans="1:9" ht="15.6" x14ac:dyDescent="0.3">
      <c r="A163" s="143"/>
      <c r="B163" s="128"/>
      <c r="C163" s="11" t="s">
        <v>12</v>
      </c>
      <c r="D163" s="2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98"/>
        <v>0</v>
      </c>
    </row>
    <row r="164" spans="1:9" ht="15.6" x14ac:dyDescent="0.3">
      <c r="A164" s="143"/>
      <c r="B164" s="129"/>
      <c r="C164" s="11" t="s">
        <v>13</v>
      </c>
      <c r="D164" s="2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98"/>
        <v>0</v>
      </c>
    </row>
    <row r="165" spans="1:9" ht="15.6" x14ac:dyDescent="0.3">
      <c r="A165" s="126" t="s">
        <v>200</v>
      </c>
      <c r="B165" s="127" t="s">
        <v>19</v>
      </c>
      <c r="C165" s="10" t="s">
        <v>5</v>
      </c>
      <c r="D165" s="54">
        <f>D166+D167+D168+D169+D170</f>
        <v>0</v>
      </c>
      <c r="E165" s="54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ref="I165:I182" si="99">+D165+E165+F165+G165+H165</f>
        <v>0</v>
      </c>
    </row>
    <row r="166" spans="1:9" ht="15.6" x14ac:dyDescent="0.3">
      <c r="A166" s="143"/>
      <c r="B166" s="128"/>
      <c r="C166" s="11" t="s">
        <v>10</v>
      </c>
      <c r="D166" s="2">
        <v>0</v>
      </c>
      <c r="E166" s="2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2">
        <v>0</v>
      </c>
      <c r="E167" s="2">
        <v>0</v>
      </c>
      <c r="F167" s="64">
        <v>0</v>
      </c>
      <c r="G167" s="2">
        <v>0</v>
      </c>
      <c r="H167" s="2">
        <v>0</v>
      </c>
      <c r="I167" s="2">
        <f t="shared" si="99"/>
        <v>0</v>
      </c>
    </row>
    <row r="168" spans="1:9" ht="15.6" x14ac:dyDescent="0.3">
      <c r="A168" s="143"/>
      <c r="B168" s="128"/>
      <c r="C168" s="11" t="s">
        <v>11</v>
      </c>
      <c r="D168" s="2">
        <v>0</v>
      </c>
      <c r="E168" s="2">
        <v>0</v>
      </c>
      <c r="F168" s="64">
        <v>0</v>
      </c>
      <c r="G168" s="2">
        <v>0</v>
      </c>
      <c r="H168" s="2">
        <v>0</v>
      </c>
      <c r="I168" s="2">
        <f t="shared" si="99"/>
        <v>0</v>
      </c>
    </row>
    <row r="169" spans="1:9" ht="15.6" x14ac:dyDescent="0.3">
      <c r="A169" s="143"/>
      <c r="B169" s="128"/>
      <c r="C169" s="11" t="s">
        <v>12</v>
      </c>
      <c r="D169" s="2">
        <v>0</v>
      </c>
      <c r="E169" s="2">
        <v>0</v>
      </c>
      <c r="F169" s="64">
        <v>0</v>
      </c>
      <c r="G169" s="2">
        <v>0</v>
      </c>
      <c r="H169" s="2">
        <v>0</v>
      </c>
      <c r="I169" s="2">
        <f t="shared" si="99"/>
        <v>0</v>
      </c>
    </row>
    <row r="170" spans="1:9" ht="15.6" x14ac:dyDescent="0.3">
      <c r="A170" s="143"/>
      <c r="B170" s="129"/>
      <c r="C170" s="11" t="s">
        <v>13</v>
      </c>
      <c r="D170" s="2">
        <v>0</v>
      </c>
      <c r="E170" s="2">
        <v>0</v>
      </c>
      <c r="F170" s="64">
        <v>0</v>
      </c>
      <c r="G170" s="2">
        <v>0</v>
      </c>
      <c r="H170" s="2">
        <v>0</v>
      </c>
      <c r="I170" s="2">
        <f t="shared" si="99"/>
        <v>0</v>
      </c>
    </row>
    <row r="171" spans="1:9" ht="15.6" x14ac:dyDescent="0.3">
      <c r="A171" s="126" t="s">
        <v>195</v>
      </c>
      <c r="B171" s="127" t="s">
        <v>19</v>
      </c>
      <c r="C171" s="10" t="s">
        <v>5</v>
      </c>
      <c r="D171" s="54">
        <f>D172+D173+D174+D175+D176</f>
        <v>0</v>
      </c>
      <c r="E171" s="54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99"/>
        <v>0</v>
      </c>
    </row>
    <row r="172" spans="1:9" ht="15.6" x14ac:dyDescent="0.3">
      <c r="A172" s="143"/>
      <c r="B172" s="128"/>
      <c r="C172" s="11" t="s">
        <v>10</v>
      </c>
      <c r="D172" s="2">
        <v>0</v>
      </c>
      <c r="E172" s="2">
        <v>0</v>
      </c>
      <c r="F172" s="64">
        <v>0</v>
      </c>
      <c r="G172" s="2">
        <v>0</v>
      </c>
      <c r="H172" s="2">
        <v>0</v>
      </c>
      <c r="I172" s="2">
        <f t="shared" si="99"/>
        <v>0</v>
      </c>
    </row>
    <row r="173" spans="1:9" ht="15.6" x14ac:dyDescent="0.3">
      <c r="A173" s="143"/>
      <c r="B173" s="128"/>
      <c r="C173" s="11" t="s">
        <v>18</v>
      </c>
      <c r="D173" s="2">
        <v>0</v>
      </c>
      <c r="E173" s="2">
        <v>0</v>
      </c>
      <c r="F173" s="64">
        <v>0</v>
      </c>
      <c r="G173" s="2">
        <v>0</v>
      </c>
      <c r="H173" s="2">
        <v>0</v>
      </c>
      <c r="I173" s="2">
        <f t="shared" si="99"/>
        <v>0</v>
      </c>
    </row>
    <row r="174" spans="1:9" ht="15.6" x14ac:dyDescent="0.3">
      <c r="A174" s="143"/>
      <c r="B174" s="128"/>
      <c r="C174" s="11" t="s">
        <v>11</v>
      </c>
      <c r="D174" s="2">
        <v>0</v>
      </c>
      <c r="E174" s="2">
        <v>0</v>
      </c>
      <c r="F174" s="64">
        <v>0</v>
      </c>
      <c r="G174" s="2">
        <v>0</v>
      </c>
      <c r="H174" s="2">
        <v>0</v>
      </c>
      <c r="I174" s="2">
        <f t="shared" si="99"/>
        <v>0</v>
      </c>
    </row>
    <row r="175" spans="1:9" ht="15.6" x14ac:dyDescent="0.3">
      <c r="A175" s="143"/>
      <c r="B175" s="128"/>
      <c r="C175" s="11" t="s">
        <v>12</v>
      </c>
      <c r="D175" s="2">
        <v>0</v>
      </c>
      <c r="E175" s="2">
        <v>0</v>
      </c>
      <c r="F175" s="64">
        <v>0</v>
      </c>
      <c r="G175" s="2">
        <v>0</v>
      </c>
      <c r="H175" s="2">
        <v>0</v>
      </c>
      <c r="I175" s="2">
        <f t="shared" si="99"/>
        <v>0</v>
      </c>
    </row>
    <row r="176" spans="1:9" ht="15.6" x14ac:dyDescent="0.3">
      <c r="A176" s="143"/>
      <c r="B176" s="129"/>
      <c r="C176" s="11" t="s">
        <v>13</v>
      </c>
      <c r="D176" s="2">
        <v>0</v>
      </c>
      <c r="E176" s="2">
        <v>0</v>
      </c>
      <c r="F176" s="64">
        <v>0</v>
      </c>
      <c r="G176" s="2">
        <v>0</v>
      </c>
      <c r="H176" s="2">
        <v>0</v>
      </c>
      <c r="I176" s="2">
        <f t="shared" si="99"/>
        <v>0</v>
      </c>
    </row>
    <row r="177" spans="1:9" ht="15.6" x14ac:dyDescent="0.3">
      <c r="A177" s="126" t="s">
        <v>196</v>
      </c>
      <c r="B177" s="127" t="s">
        <v>19</v>
      </c>
      <c r="C177" s="10" t="s">
        <v>5</v>
      </c>
      <c r="D177" s="54">
        <f>D178+D179+D180+D181+D182</f>
        <v>0</v>
      </c>
      <c r="E177" s="54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99"/>
        <v>0</v>
      </c>
    </row>
    <row r="178" spans="1:9" ht="15.6" x14ac:dyDescent="0.3">
      <c r="A178" s="143"/>
      <c r="B178" s="128"/>
      <c r="C178" s="11" t="s">
        <v>10</v>
      </c>
      <c r="D178" s="2">
        <v>0</v>
      </c>
      <c r="E178" s="2">
        <v>0</v>
      </c>
      <c r="F178" s="64">
        <v>0</v>
      </c>
      <c r="G178" s="2">
        <v>0</v>
      </c>
      <c r="H178" s="2">
        <v>0</v>
      </c>
      <c r="I178" s="2">
        <f t="shared" si="99"/>
        <v>0</v>
      </c>
    </row>
    <row r="179" spans="1:9" ht="15.6" x14ac:dyDescent="0.3">
      <c r="A179" s="143"/>
      <c r="B179" s="128"/>
      <c r="C179" s="11" t="s">
        <v>18</v>
      </c>
      <c r="D179" s="2">
        <v>0</v>
      </c>
      <c r="E179" s="2">
        <v>0</v>
      </c>
      <c r="F179" s="64">
        <v>0</v>
      </c>
      <c r="G179" s="2">
        <v>0</v>
      </c>
      <c r="H179" s="2">
        <v>0</v>
      </c>
      <c r="I179" s="2">
        <f t="shared" si="99"/>
        <v>0</v>
      </c>
    </row>
    <row r="180" spans="1:9" ht="15.6" x14ac:dyDescent="0.3">
      <c r="A180" s="143"/>
      <c r="B180" s="128"/>
      <c r="C180" s="11" t="s">
        <v>11</v>
      </c>
      <c r="D180" s="2">
        <v>0</v>
      </c>
      <c r="E180" s="2">
        <v>0</v>
      </c>
      <c r="F180" s="64">
        <v>0</v>
      </c>
      <c r="G180" s="2">
        <v>0</v>
      </c>
      <c r="H180" s="2">
        <v>0</v>
      </c>
      <c r="I180" s="2">
        <f t="shared" si="99"/>
        <v>0</v>
      </c>
    </row>
    <row r="181" spans="1:9" ht="15.6" x14ac:dyDescent="0.3">
      <c r="A181" s="143"/>
      <c r="B181" s="128"/>
      <c r="C181" s="11" t="s">
        <v>12</v>
      </c>
      <c r="D181" s="2">
        <v>0</v>
      </c>
      <c r="E181" s="2">
        <v>0</v>
      </c>
      <c r="F181" s="64">
        <v>0</v>
      </c>
      <c r="G181" s="2">
        <v>0</v>
      </c>
      <c r="H181" s="2">
        <v>0</v>
      </c>
      <c r="I181" s="2">
        <f t="shared" si="99"/>
        <v>0</v>
      </c>
    </row>
    <row r="182" spans="1:9" ht="15.6" x14ac:dyDescent="0.3">
      <c r="A182" s="143"/>
      <c r="B182" s="129"/>
      <c r="C182" s="11" t="s">
        <v>13</v>
      </c>
      <c r="D182" s="2">
        <v>0</v>
      </c>
      <c r="E182" s="2">
        <v>0</v>
      </c>
      <c r="F182" s="64">
        <v>0</v>
      </c>
      <c r="G182" s="2">
        <v>0</v>
      </c>
      <c r="H182" s="2">
        <v>0</v>
      </c>
      <c r="I182" s="2">
        <f t="shared" si="99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19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24" t="s">
        <v>67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52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53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54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7" t="s">
        <v>106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55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56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3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3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3"/>
      <c r="G13" s="133"/>
      <c r="H13" s="133"/>
      <c r="I13" s="133"/>
    </row>
    <row r="14" spans="1:9" ht="17.399999999999999" x14ac:dyDescent="0.3">
      <c r="A14" s="50">
        <v>1</v>
      </c>
      <c r="B14" s="51">
        <v>2</v>
      </c>
      <c r="C14" s="52">
        <v>3</v>
      </c>
      <c r="D14" s="57">
        <v>4</v>
      </c>
      <c r="E14" s="58">
        <v>5</v>
      </c>
      <c r="F14" s="53">
        <v>6</v>
      </c>
      <c r="G14" s="53">
        <v>6</v>
      </c>
      <c r="H14" s="53">
        <v>6</v>
      </c>
      <c r="I14" s="53">
        <v>9</v>
      </c>
    </row>
    <row r="15" spans="1:9" ht="17.399999999999999" x14ac:dyDescent="0.3">
      <c r="A15" s="136" t="s">
        <v>94</v>
      </c>
      <c r="B15" s="137" t="s">
        <v>16</v>
      </c>
      <c r="C15" s="15" t="s">
        <v>5</v>
      </c>
      <c r="D15" s="61">
        <f>D21+D63+D75+D99+D117+D135+D153</f>
        <v>14007.300000000001</v>
      </c>
      <c r="E15" s="55">
        <f>E16+E17+E18+E19+E20</f>
        <v>16772.5</v>
      </c>
      <c r="F15" s="61">
        <f>F16+F17+F18+F19+F20</f>
        <v>18015.300000000003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72184.000000000015</v>
      </c>
    </row>
    <row r="16" spans="1:9" ht="39" customHeight="1" x14ac:dyDescent="0.3">
      <c r="A16" s="136"/>
      <c r="B16" s="138"/>
      <c r="C16" s="16" t="s">
        <v>6</v>
      </c>
      <c r="D16" s="6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16815.7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68279.199999999997</v>
      </c>
    </row>
    <row r="17" spans="1:9" ht="94.5" customHeight="1" x14ac:dyDescent="0.3">
      <c r="A17" s="136"/>
      <c r="B17" s="138"/>
      <c r="C17" s="16" t="s">
        <v>17</v>
      </c>
      <c r="D17" s="62">
        <f t="shared" ref="D17:D20" si="1">D23+D65+D77+D101+D119+D137</f>
        <v>583.20000000000005</v>
      </c>
      <c r="E17" s="12">
        <f t="shared" ref="E17:H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583.20000000000005</v>
      </c>
    </row>
    <row r="18" spans="1:9" ht="92.25" customHeight="1" x14ac:dyDescent="0.3">
      <c r="A18" s="136"/>
      <c r="B18" s="138"/>
      <c r="C18" s="16" t="s">
        <v>7</v>
      </c>
      <c r="D18" s="6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9" ht="93.75" customHeight="1" x14ac:dyDescent="0.3">
      <c r="A19" s="136"/>
      <c r="B19" s="138"/>
      <c r="C19" s="16" t="s">
        <v>8</v>
      </c>
      <c r="D19" s="6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 t="shared" si="2"/>
        <v>182</v>
      </c>
      <c r="H19" s="12">
        <f t="shared" si="2"/>
        <v>188.8</v>
      </c>
      <c r="I19" s="12">
        <f t="shared" si="0"/>
        <v>833.39999999999986</v>
      </c>
    </row>
    <row r="20" spans="1:9" ht="75.75" customHeight="1" x14ac:dyDescent="0.3">
      <c r="A20" s="136"/>
      <c r="B20" s="138"/>
      <c r="C20" s="16" t="s">
        <v>9</v>
      </c>
      <c r="D20" s="6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9" t="s">
        <v>95</v>
      </c>
      <c r="B21" s="127" t="s">
        <v>16</v>
      </c>
      <c r="C21" s="10" t="s">
        <v>5</v>
      </c>
      <c r="D21" s="63">
        <f>+D22+D23+D24+D25+D26</f>
        <v>7913.1</v>
      </c>
      <c r="E21" s="54">
        <f t="shared" ref="E21:I21" si="3">+E22+E23+E24+E25+E26</f>
        <v>9628.7000000000007</v>
      </c>
      <c r="F21" s="63">
        <f t="shared" si="3"/>
        <v>10217</v>
      </c>
      <c r="G21" s="54">
        <f t="shared" si="3"/>
        <v>7172.7</v>
      </c>
      <c r="H21" s="54">
        <f t="shared" si="3"/>
        <v>6752.1</v>
      </c>
      <c r="I21" s="54">
        <f t="shared" si="3"/>
        <v>41683.599999999999</v>
      </c>
    </row>
    <row r="22" spans="1:9" ht="15.6" x14ac:dyDescent="0.3">
      <c r="A22" s="139"/>
      <c r="B22" s="128"/>
      <c r="C22" s="11" t="s">
        <v>10</v>
      </c>
      <c r="D22" s="64">
        <f t="shared" ref="D22:D26" si="4">D28+D34+D40+D46+D52+D58</f>
        <v>7276.5</v>
      </c>
      <c r="E22" s="2">
        <f t="shared" ref="E22:H26" si="5">E28+E34+E40+E46+E52+E58</f>
        <v>9476.4</v>
      </c>
      <c r="F22" s="64">
        <f t="shared" si="5"/>
        <v>10042.599999999999</v>
      </c>
      <c r="G22" s="2">
        <f t="shared" si="5"/>
        <v>6990</v>
      </c>
      <c r="H22" s="2">
        <f t="shared" si="5"/>
        <v>6562.6</v>
      </c>
      <c r="I22" s="2">
        <f t="shared" ref="I22:I62" si="6">+D22+E22+F22+G22+H22</f>
        <v>40348.1</v>
      </c>
    </row>
    <row r="23" spans="1:9" ht="15.6" x14ac:dyDescent="0.3">
      <c r="A23" s="139"/>
      <c r="B23" s="128"/>
      <c r="C23" s="11" t="s">
        <v>18</v>
      </c>
      <c r="D23" s="64">
        <f t="shared" si="4"/>
        <v>498.6</v>
      </c>
      <c r="E23" s="2">
        <f t="shared" si="5"/>
        <v>0</v>
      </c>
      <c r="F23" s="64">
        <f t="shared" si="5"/>
        <v>0</v>
      </c>
      <c r="G23" s="2">
        <f t="shared" si="5"/>
        <v>0</v>
      </c>
      <c r="H23" s="2">
        <f t="shared" si="5"/>
        <v>0</v>
      </c>
      <c r="I23" s="2">
        <f t="shared" si="6"/>
        <v>498.6</v>
      </c>
    </row>
    <row r="24" spans="1:9" ht="15.6" x14ac:dyDescent="0.3">
      <c r="A24" s="139"/>
      <c r="B24" s="128"/>
      <c r="C24" s="11" t="s">
        <v>11</v>
      </c>
      <c r="D24" s="64">
        <f t="shared" si="4"/>
        <v>0.7</v>
      </c>
      <c r="E24" s="2">
        <f t="shared" si="5"/>
        <v>0.7</v>
      </c>
      <c r="F24" s="64">
        <f t="shared" si="5"/>
        <v>0.7</v>
      </c>
      <c r="G24" s="2">
        <f t="shared" si="5"/>
        <v>0.7</v>
      </c>
      <c r="H24" s="2">
        <f t="shared" si="5"/>
        <v>0.7</v>
      </c>
      <c r="I24" s="2">
        <f t="shared" si="6"/>
        <v>3.5</v>
      </c>
    </row>
    <row r="25" spans="1:9" ht="15.6" x14ac:dyDescent="0.3">
      <c r="A25" s="139"/>
      <c r="B25" s="128"/>
      <c r="C25" s="11" t="s">
        <v>12</v>
      </c>
      <c r="D25" s="64">
        <f t="shared" si="4"/>
        <v>137.30000000000001</v>
      </c>
      <c r="E25" s="2">
        <f t="shared" si="5"/>
        <v>151.6</v>
      </c>
      <c r="F25" s="64">
        <f t="shared" si="5"/>
        <v>173.7</v>
      </c>
      <c r="G25" s="2">
        <f t="shared" si="5"/>
        <v>182</v>
      </c>
      <c r="H25" s="2">
        <f t="shared" si="5"/>
        <v>188.8</v>
      </c>
      <c r="I25" s="2">
        <f t="shared" si="6"/>
        <v>833.39999999999986</v>
      </c>
    </row>
    <row r="26" spans="1:9" ht="15.6" x14ac:dyDescent="0.3">
      <c r="A26" s="139"/>
      <c r="B26" s="128"/>
      <c r="C26" s="11" t="s">
        <v>13</v>
      </c>
      <c r="D26" s="64">
        <f t="shared" si="4"/>
        <v>0</v>
      </c>
      <c r="E26" s="2">
        <f t="shared" si="5"/>
        <v>0</v>
      </c>
      <c r="F26" s="64">
        <f t="shared" si="5"/>
        <v>0</v>
      </c>
      <c r="G26" s="2">
        <f t="shared" si="5"/>
        <v>0</v>
      </c>
      <c r="H26" s="2">
        <f t="shared" si="5"/>
        <v>0</v>
      </c>
      <c r="I26" s="2">
        <f>+D26+E26+F26+G26+H26</f>
        <v>0</v>
      </c>
    </row>
    <row r="27" spans="1:9" ht="15.6" x14ac:dyDescent="0.3">
      <c r="A27" s="126" t="s">
        <v>36</v>
      </c>
      <c r="B27" s="127" t="s">
        <v>19</v>
      </c>
      <c r="C27" s="10" t="s">
        <v>5</v>
      </c>
      <c r="D27" s="65">
        <f>+D28+D29+D30+D31+D32</f>
        <v>4686.5</v>
      </c>
      <c r="E27" s="54">
        <f>E28+E29+E30+E31+E32</f>
        <v>5878.3</v>
      </c>
      <c r="F27" s="63">
        <f t="shared" ref="F27" si="7">+F28+F29+F30+F31+F32</f>
        <v>6407.0999999999995</v>
      </c>
      <c r="G27" s="54">
        <f t="shared" ref="G27:H27" si="8">+G28+G29+G30+G31+G32</f>
        <v>3827.2999999999997</v>
      </c>
      <c r="H27" s="54">
        <f t="shared" si="8"/>
        <v>3406.7</v>
      </c>
      <c r="I27" s="54">
        <f>+I28+I29+I30+I31+I32</f>
        <v>4011.5</v>
      </c>
    </row>
    <row r="28" spans="1:9" ht="15.6" x14ac:dyDescent="0.3">
      <c r="A28" s="126"/>
      <c r="B28" s="128"/>
      <c r="C28" s="11" t="s">
        <v>10</v>
      </c>
      <c r="D28" s="64">
        <v>4049.9</v>
      </c>
      <c r="E28" s="5">
        <v>5726</v>
      </c>
      <c r="F28" s="66">
        <v>6232.7</v>
      </c>
      <c r="G28" s="5">
        <v>3644.6</v>
      </c>
      <c r="H28" s="5">
        <v>3217.2</v>
      </c>
      <c r="I28" s="2">
        <v>2676</v>
      </c>
    </row>
    <row r="29" spans="1:9" ht="15.6" x14ac:dyDescent="0.3">
      <c r="A29" s="126"/>
      <c r="B29" s="128"/>
      <c r="C29" s="11" t="s">
        <v>18</v>
      </c>
      <c r="D29" s="64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6"/>
        <v>498.6</v>
      </c>
    </row>
    <row r="30" spans="1:9" ht="15.6" x14ac:dyDescent="0.3">
      <c r="A30" s="126"/>
      <c r="B30" s="128"/>
      <c r="C30" s="11" t="s">
        <v>11</v>
      </c>
      <c r="D30" s="64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6"/>
        <v>3.5</v>
      </c>
    </row>
    <row r="31" spans="1:9" ht="15.6" x14ac:dyDescent="0.3">
      <c r="A31" s="126"/>
      <c r="B31" s="128"/>
      <c r="C31" s="11" t="s">
        <v>12</v>
      </c>
      <c r="D31" s="64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6"/>
        <v>833.39999999999986</v>
      </c>
    </row>
    <row r="32" spans="1:9" ht="15.6" x14ac:dyDescent="0.3">
      <c r="A32" s="126"/>
      <c r="B32" s="129"/>
      <c r="C32" s="11" t="s">
        <v>13</v>
      </c>
      <c r="D32" s="64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37</v>
      </c>
      <c r="B33" s="127" t="s">
        <v>19</v>
      </c>
      <c r="C33" s="10" t="s">
        <v>5</v>
      </c>
      <c r="D33" s="63">
        <f>+D34+D35+D36+D38+D37</f>
        <v>0.3</v>
      </c>
      <c r="E33" s="54">
        <f t="shared" ref="E33:I33" si="9">+E34+E35+E36+E38+E37</f>
        <v>2</v>
      </c>
      <c r="F33" s="63">
        <f t="shared" si="9"/>
        <v>2</v>
      </c>
      <c r="G33" s="54">
        <f t="shared" si="9"/>
        <v>2</v>
      </c>
      <c r="H33" s="54">
        <f t="shared" si="9"/>
        <v>2</v>
      </c>
      <c r="I33" s="54">
        <f t="shared" si="9"/>
        <v>8.3000000000000007</v>
      </c>
    </row>
    <row r="34" spans="1:9" ht="15.6" x14ac:dyDescent="0.3">
      <c r="A34" s="126"/>
      <c r="B34" s="128"/>
      <c r="C34" s="11" t="s">
        <v>10</v>
      </c>
      <c r="D34" s="64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6"/>
        <v>8.3000000000000007</v>
      </c>
    </row>
    <row r="35" spans="1:9" ht="15.6" x14ac:dyDescent="0.3">
      <c r="A35" s="126"/>
      <c r="B35" s="128"/>
      <c r="C35" s="11" t="s">
        <v>18</v>
      </c>
      <c r="D35" s="64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6"/>
        <v>0</v>
      </c>
    </row>
    <row r="36" spans="1:9" ht="15.6" x14ac:dyDescent="0.3">
      <c r="A36" s="126"/>
      <c r="B36" s="128"/>
      <c r="C36" s="11" t="s">
        <v>11</v>
      </c>
      <c r="D36" s="64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6"/>
        <v>0</v>
      </c>
    </row>
    <row r="37" spans="1:9" ht="15.6" x14ac:dyDescent="0.3">
      <c r="A37" s="126"/>
      <c r="B37" s="128"/>
      <c r="C37" s="11" t="s">
        <v>12</v>
      </c>
      <c r="D37" s="64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64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6"/>
        <v>0</v>
      </c>
    </row>
    <row r="39" spans="1:9" ht="15.6" x14ac:dyDescent="0.3">
      <c r="A39" s="126" t="s">
        <v>38</v>
      </c>
      <c r="B39" s="127" t="s">
        <v>19</v>
      </c>
      <c r="C39" s="10" t="s">
        <v>5</v>
      </c>
      <c r="D39" s="63">
        <f>+D43+D40+D41+D42+D44</f>
        <v>311.3</v>
      </c>
      <c r="E39" s="54">
        <f t="shared" ref="E39:I39" si="10">+E43+E40+E41+E42+E44</f>
        <v>355.9</v>
      </c>
      <c r="F39" s="63">
        <f t="shared" si="10"/>
        <v>382.9</v>
      </c>
      <c r="G39" s="54">
        <f t="shared" si="10"/>
        <v>354.1</v>
      </c>
      <c r="H39" s="54">
        <f t="shared" si="10"/>
        <v>354.1</v>
      </c>
      <c r="I39" s="54">
        <f t="shared" si="10"/>
        <v>1758.2999999999997</v>
      </c>
    </row>
    <row r="40" spans="1:9" ht="15.6" x14ac:dyDescent="0.3">
      <c r="A40" s="126"/>
      <c r="B40" s="128"/>
      <c r="C40" s="11" t="s">
        <v>10</v>
      </c>
      <c r="D40" s="64">
        <v>311.3</v>
      </c>
      <c r="E40" s="5">
        <v>355.9</v>
      </c>
      <c r="F40" s="66">
        <v>382.9</v>
      </c>
      <c r="G40" s="5">
        <v>354.1</v>
      </c>
      <c r="H40" s="5">
        <v>354.1</v>
      </c>
      <c r="I40" s="2">
        <f t="shared" si="6"/>
        <v>1758.2999999999997</v>
      </c>
    </row>
    <row r="41" spans="1:9" ht="15.6" x14ac:dyDescent="0.3">
      <c r="A41" s="126"/>
      <c r="B41" s="128"/>
      <c r="C41" s="11" t="s">
        <v>18</v>
      </c>
      <c r="D41" s="64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6"/>
        <v>0</v>
      </c>
    </row>
    <row r="42" spans="1:9" ht="15.6" x14ac:dyDescent="0.3">
      <c r="A42" s="126"/>
      <c r="B42" s="128"/>
      <c r="C42" s="11" t="s">
        <v>11</v>
      </c>
      <c r="D42" s="64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6"/>
        <v>0</v>
      </c>
    </row>
    <row r="43" spans="1:9" ht="15.6" x14ac:dyDescent="0.3">
      <c r="A43" s="126"/>
      <c r="B43" s="128"/>
      <c r="C43" s="11" t="s">
        <v>12</v>
      </c>
      <c r="D43" s="64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64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6"/>
        <v>0</v>
      </c>
    </row>
    <row r="45" spans="1:9" ht="15.6" x14ac:dyDescent="0.3">
      <c r="A45" s="126" t="s">
        <v>39</v>
      </c>
      <c r="B45" s="127" t="s">
        <v>19</v>
      </c>
      <c r="C45" s="11" t="s">
        <v>5</v>
      </c>
      <c r="D45" s="63">
        <f t="shared" ref="D45" si="11">D46+D47+D48+D49+D50</f>
        <v>0</v>
      </c>
      <c r="E45" s="54">
        <f t="shared" ref="E45:I45" si="12">E46+E47+E48+E49+E50</f>
        <v>0</v>
      </c>
      <c r="F45" s="63">
        <f t="shared" si="12"/>
        <v>32.799999999999997</v>
      </c>
      <c r="G45" s="54">
        <f t="shared" si="12"/>
        <v>5</v>
      </c>
      <c r="H45" s="54">
        <f t="shared" si="12"/>
        <v>5</v>
      </c>
      <c r="I45" s="54">
        <f t="shared" si="12"/>
        <v>42.8</v>
      </c>
    </row>
    <row r="46" spans="1:9" ht="15.6" x14ac:dyDescent="0.3">
      <c r="A46" s="126"/>
      <c r="B46" s="140"/>
      <c r="C46" s="11" t="s">
        <v>10</v>
      </c>
      <c r="D46" s="64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64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64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64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64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40</v>
      </c>
      <c r="B51" s="127" t="s">
        <v>19</v>
      </c>
      <c r="C51" s="10" t="s">
        <v>5</v>
      </c>
      <c r="D51" s="63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13">+I52+I53+I54+I56+I55</f>
        <v>80.099999999999994</v>
      </c>
    </row>
    <row r="52" spans="1:9" ht="15.6" x14ac:dyDescent="0.3">
      <c r="A52" s="126"/>
      <c r="B52" s="128"/>
      <c r="C52" s="11" t="s">
        <v>10</v>
      </c>
      <c r="D52" s="64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6"/>
        <v>80.099999999999994</v>
      </c>
    </row>
    <row r="53" spans="1:9" ht="15.6" x14ac:dyDescent="0.3">
      <c r="A53" s="126"/>
      <c r="B53" s="128"/>
      <c r="C53" s="11" t="s">
        <v>18</v>
      </c>
      <c r="D53" s="64">
        <f t="shared" ref="D53:D54" si="14">+D59+D65</f>
        <v>0</v>
      </c>
      <c r="E53" s="5">
        <f t="shared" ref="E53:E54" si="15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16">I59+I65</f>
        <v>0</v>
      </c>
    </row>
    <row r="54" spans="1:9" ht="15.6" x14ac:dyDescent="0.3">
      <c r="A54" s="126"/>
      <c r="B54" s="128"/>
      <c r="C54" s="11" t="s">
        <v>11</v>
      </c>
      <c r="D54" s="64">
        <f t="shared" si="14"/>
        <v>0</v>
      </c>
      <c r="E54" s="5">
        <f t="shared" si="15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6"/>
        <v>0</v>
      </c>
    </row>
    <row r="55" spans="1:9" ht="15.6" x14ac:dyDescent="0.3">
      <c r="A55" s="126"/>
      <c r="B55" s="128"/>
      <c r="C55" s="11" t="s">
        <v>12</v>
      </c>
      <c r="D55" s="64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64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6"/>
        <v>0</v>
      </c>
    </row>
    <row r="57" spans="1:9" ht="15.6" x14ac:dyDescent="0.3">
      <c r="A57" s="139" t="s">
        <v>41</v>
      </c>
      <c r="B57" s="127" t="s">
        <v>19</v>
      </c>
      <c r="C57" s="10" t="s">
        <v>5</v>
      </c>
      <c r="D57" s="63">
        <f>D58+D59+D60+D61+D62</f>
        <v>2914.9</v>
      </c>
      <c r="E57" s="54">
        <f t="shared" ref="E57:I57" si="17">E58+E59+E60+E61+E62</f>
        <v>3372.5</v>
      </c>
      <c r="F57" s="63">
        <f t="shared" si="17"/>
        <v>3372.2</v>
      </c>
      <c r="G57" s="54">
        <f t="shared" si="17"/>
        <v>2964.3</v>
      </c>
      <c r="H57" s="54">
        <f t="shared" si="17"/>
        <v>2964.3</v>
      </c>
      <c r="I57" s="54">
        <f t="shared" si="17"/>
        <v>15588.199999999997</v>
      </c>
    </row>
    <row r="58" spans="1:9" ht="15.6" x14ac:dyDescent="0.3">
      <c r="A58" s="139"/>
      <c r="B58" s="128"/>
      <c r="C58" s="11" t="s">
        <v>10</v>
      </c>
      <c r="D58" s="64">
        <v>2914.9</v>
      </c>
      <c r="E58" s="5">
        <v>3372.5</v>
      </c>
      <c r="F58" s="66">
        <v>3372.2</v>
      </c>
      <c r="G58" s="5">
        <v>2964.3</v>
      </c>
      <c r="H58" s="5">
        <v>2964.3</v>
      </c>
      <c r="I58" s="2">
        <f t="shared" si="6"/>
        <v>15588.199999999997</v>
      </c>
    </row>
    <row r="59" spans="1:9" ht="15.6" x14ac:dyDescent="0.3">
      <c r="A59" s="139"/>
      <c r="B59" s="128"/>
      <c r="C59" s="11" t="s">
        <v>18</v>
      </c>
      <c r="D59" s="64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6"/>
        <v>0</v>
      </c>
    </row>
    <row r="60" spans="1:9" ht="15.6" x14ac:dyDescent="0.3">
      <c r="A60" s="139"/>
      <c r="B60" s="128"/>
      <c r="C60" s="11" t="s">
        <v>11</v>
      </c>
      <c r="D60" s="64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6"/>
        <v>0</v>
      </c>
    </row>
    <row r="61" spans="1:9" ht="15.6" x14ac:dyDescent="0.3">
      <c r="A61" s="139"/>
      <c r="B61" s="128"/>
      <c r="C61" s="11" t="s">
        <v>12</v>
      </c>
      <c r="D61" s="64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64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6"/>
        <v>0</v>
      </c>
    </row>
    <row r="63" spans="1:9" ht="15.6" x14ac:dyDescent="0.3">
      <c r="A63" s="142" t="s">
        <v>96</v>
      </c>
      <c r="B63" s="127" t="s">
        <v>19</v>
      </c>
      <c r="C63" s="10" t="s">
        <v>5</v>
      </c>
      <c r="D63" s="63">
        <f>+D64+D65+D66+D68+D67</f>
        <v>9.6999999999999993</v>
      </c>
      <c r="E63" s="54">
        <f>E64+E65+E66+E67+E68</f>
        <v>8.3000000000000007</v>
      </c>
      <c r="F63" s="63">
        <f t="shared" ref="F63" si="18">+F64+F65+F66+F68+F67</f>
        <v>9.6</v>
      </c>
      <c r="G63" s="54">
        <f t="shared" ref="G63:I63" si="19">+G64+G65+G66+G68+G67</f>
        <v>9.6</v>
      </c>
      <c r="H63" s="54">
        <f t="shared" si="19"/>
        <v>9.6</v>
      </c>
      <c r="I63" s="54">
        <f t="shared" si="19"/>
        <v>46.800000000000004</v>
      </c>
    </row>
    <row r="64" spans="1:9" ht="15.6" x14ac:dyDescent="0.3">
      <c r="A64" s="142"/>
      <c r="B64" s="128"/>
      <c r="C64" s="11" t="s">
        <v>10</v>
      </c>
      <c r="D64" s="64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42"/>
      <c r="B65" s="128"/>
      <c r="C65" s="11" t="s">
        <v>18</v>
      </c>
      <c r="D65" s="64">
        <f>D71</f>
        <v>0</v>
      </c>
      <c r="E65" s="2">
        <f t="shared" ref="E65:H68" si="20">E71</f>
        <v>0</v>
      </c>
      <c r="F65" s="64">
        <f t="shared" si="20"/>
        <v>0</v>
      </c>
      <c r="G65" s="2">
        <f t="shared" si="20"/>
        <v>0</v>
      </c>
      <c r="H65" s="2">
        <f t="shared" si="20"/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64">
        <f>D72</f>
        <v>0</v>
      </c>
      <c r="E66" s="2">
        <f t="shared" si="20"/>
        <v>0</v>
      </c>
      <c r="F66" s="64">
        <f t="shared" si="20"/>
        <v>0</v>
      </c>
      <c r="G66" s="2">
        <f t="shared" si="20"/>
        <v>0</v>
      </c>
      <c r="H66" s="2">
        <f t="shared" si="20"/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64">
        <f>D73</f>
        <v>0</v>
      </c>
      <c r="E67" s="2">
        <f t="shared" si="20"/>
        <v>0</v>
      </c>
      <c r="F67" s="64">
        <f t="shared" si="20"/>
        <v>0</v>
      </c>
      <c r="G67" s="2">
        <f t="shared" si="20"/>
        <v>0</v>
      </c>
      <c r="H67" s="2">
        <f t="shared" si="20"/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64">
        <f>D74</f>
        <v>0</v>
      </c>
      <c r="E68" s="2">
        <f t="shared" si="20"/>
        <v>0</v>
      </c>
      <c r="F68" s="64">
        <f t="shared" si="20"/>
        <v>0</v>
      </c>
      <c r="G68" s="2">
        <f t="shared" si="20"/>
        <v>0</v>
      </c>
      <c r="H68" s="2">
        <f t="shared" si="20"/>
        <v>0</v>
      </c>
      <c r="I68" s="2">
        <f>D68+E68+F68+G68+H68</f>
        <v>0</v>
      </c>
    </row>
    <row r="69" spans="1:9" ht="15.6" x14ac:dyDescent="0.3">
      <c r="A69" s="139" t="s">
        <v>42</v>
      </c>
      <c r="B69" s="127" t="s">
        <v>19</v>
      </c>
      <c r="C69" s="10" t="s">
        <v>5</v>
      </c>
      <c r="D69" s="63">
        <f>+D70+D71+D72+D73+D74</f>
        <v>9.6999999999999993</v>
      </c>
      <c r="E69" s="54">
        <f t="shared" ref="E69:H69" si="21">+E70+E71+E72+E73+E74</f>
        <v>8.3000000000000007</v>
      </c>
      <c r="F69" s="63">
        <f t="shared" si="21"/>
        <v>9.6</v>
      </c>
      <c r="G69" s="54">
        <f t="shared" si="21"/>
        <v>9.6</v>
      </c>
      <c r="H69" s="54">
        <f t="shared" si="21"/>
        <v>9.6</v>
      </c>
      <c r="I69" s="54">
        <f>+I70+I71+I72+I73+I74</f>
        <v>46.800000000000004</v>
      </c>
    </row>
    <row r="70" spans="1:9" ht="15.6" x14ac:dyDescent="0.3">
      <c r="A70" s="139"/>
      <c r="B70" s="128"/>
      <c r="C70" s="11" t="s">
        <v>10</v>
      </c>
      <c r="D70" s="64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22">+D70+E70+F70+G70+H70</f>
        <v>46.800000000000004</v>
      </c>
    </row>
    <row r="71" spans="1:9" ht="15.6" x14ac:dyDescent="0.3">
      <c r="A71" s="139"/>
      <c r="B71" s="128"/>
      <c r="C71" s="11" t="s">
        <v>18</v>
      </c>
      <c r="D71" s="64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22"/>
        <v>0</v>
      </c>
    </row>
    <row r="72" spans="1:9" ht="15.6" x14ac:dyDescent="0.3">
      <c r="A72" s="139"/>
      <c r="B72" s="128"/>
      <c r="C72" s="11" t="s">
        <v>11</v>
      </c>
      <c r="D72" s="64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22"/>
        <v>0</v>
      </c>
    </row>
    <row r="73" spans="1:9" ht="15.6" x14ac:dyDescent="0.3">
      <c r="A73" s="139"/>
      <c r="B73" s="128"/>
      <c r="C73" s="11" t="s">
        <v>12</v>
      </c>
      <c r="D73" s="64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22"/>
        <v>0</v>
      </c>
    </row>
    <row r="74" spans="1:9" ht="15.6" x14ac:dyDescent="0.3">
      <c r="A74" s="139"/>
      <c r="B74" s="129"/>
      <c r="C74" s="11" t="s">
        <v>13</v>
      </c>
      <c r="D74" s="64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22"/>
        <v>0</v>
      </c>
    </row>
    <row r="75" spans="1:9" ht="15.6" x14ac:dyDescent="0.3">
      <c r="A75" s="142" t="s">
        <v>97</v>
      </c>
      <c r="B75" s="127" t="s">
        <v>19</v>
      </c>
      <c r="C75" s="10" t="s">
        <v>5</v>
      </c>
      <c r="D75" s="63">
        <f>D76+D77+D78+D79+D80</f>
        <v>1116.8999999999999</v>
      </c>
      <c r="E75" s="54">
        <f t="shared" ref="E75:I75" si="23">E76+E77+E78+E79+E80</f>
        <v>1791.6</v>
      </c>
      <c r="F75" s="63">
        <f t="shared" si="23"/>
        <v>1798.4</v>
      </c>
      <c r="G75" s="54">
        <f t="shared" si="23"/>
        <v>1711.2</v>
      </c>
      <c r="H75" s="54">
        <f t="shared" si="23"/>
        <v>1789.3</v>
      </c>
      <c r="I75" s="54">
        <f t="shared" si="23"/>
        <v>8207.4</v>
      </c>
    </row>
    <row r="76" spans="1:9" ht="15.6" x14ac:dyDescent="0.3">
      <c r="A76" s="142"/>
      <c r="B76" s="128"/>
      <c r="C76" s="11" t="s">
        <v>10</v>
      </c>
      <c r="D76" s="64">
        <f>D82+D88+D94</f>
        <v>1016.3</v>
      </c>
      <c r="E76" s="2">
        <f>E82+E88+E94</f>
        <v>1540.6</v>
      </c>
      <c r="F76" s="64">
        <f>F82+F88+F94</f>
        <v>1669.7</v>
      </c>
      <c r="G76" s="2">
        <f>G82+G88+G94</f>
        <v>1711.2</v>
      </c>
      <c r="H76" s="2">
        <f>H82+H88+H94</f>
        <v>1789.3</v>
      </c>
      <c r="I76" s="2">
        <f>D76+E76+F76+G76+H76</f>
        <v>7727.0999999999995</v>
      </c>
    </row>
    <row r="77" spans="1:9" ht="15.6" x14ac:dyDescent="0.3">
      <c r="A77" s="142"/>
      <c r="B77" s="128"/>
      <c r="C77" s="11" t="s">
        <v>18</v>
      </c>
      <c r="D77" s="64">
        <f>D83+D89+D95</f>
        <v>0</v>
      </c>
      <c r="E77" s="2">
        <f t="shared" ref="E77:H80" si="24">E83+E89+E95</f>
        <v>0</v>
      </c>
      <c r="F77" s="64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64">
        <v>100.6</v>
      </c>
      <c r="E78" s="2">
        <f>E84+E90+E96</f>
        <v>251</v>
      </c>
      <c r="F78" s="64">
        <f t="shared" si="24"/>
        <v>128.69999999999999</v>
      </c>
      <c r="G78" s="2">
        <f t="shared" si="24"/>
        <v>0</v>
      </c>
      <c r="H78" s="2">
        <f t="shared" si="24"/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64">
        <f>D85+D91+D97</f>
        <v>0</v>
      </c>
      <c r="E79" s="2">
        <f t="shared" ref="E79:E80" si="25">E85+E91+E97</f>
        <v>0</v>
      </c>
      <c r="F79" s="64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64">
        <f>D86+D92+D98</f>
        <v>0</v>
      </c>
      <c r="E80" s="2">
        <f t="shared" si="25"/>
        <v>0</v>
      </c>
      <c r="F80" s="64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39" t="s">
        <v>43</v>
      </c>
      <c r="B81" s="127" t="s">
        <v>19</v>
      </c>
      <c r="C81" s="10" t="s">
        <v>5</v>
      </c>
      <c r="D81" s="63">
        <f>+D82+D83+D85+D86+D84</f>
        <v>966.4</v>
      </c>
      <c r="E81" s="54">
        <f t="shared" ref="E81:H81" si="26">+E82+E83+E85+E86+E84</f>
        <v>1247.8</v>
      </c>
      <c r="F81" s="63">
        <f t="shared" si="26"/>
        <v>1435.2</v>
      </c>
      <c r="G81" s="54">
        <f t="shared" si="26"/>
        <v>1396.2</v>
      </c>
      <c r="H81" s="54">
        <f t="shared" si="26"/>
        <v>1474.3</v>
      </c>
      <c r="I81" s="54">
        <f>+I82+I83+I85+I86+I84</f>
        <v>6519.9</v>
      </c>
    </row>
    <row r="82" spans="1:9" ht="15.6" x14ac:dyDescent="0.3">
      <c r="A82" s="139"/>
      <c r="B82" s="128"/>
      <c r="C82" s="11" t="s">
        <v>10</v>
      </c>
      <c r="D82" s="64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22"/>
        <v>6519.9</v>
      </c>
    </row>
    <row r="83" spans="1:9" ht="15.6" x14ac:dyDescent="0.3">
      <c r="A83" s="139"/>
      <c r="B83" s="128"/>
      <c r="C83" s="11" t="s">
        <v>18</v>
      </c>
      <c r="D83" s="64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22"/>
        <v>0</v>
      </c>
    </row>
    <row r="84" spans="1:9" ht="15.6" x14ac:dyDescent="0.3">
      <c r="A84" s="139"/>
      <c r="B84" s="128"/>
      <c r="C84" s="11" t="s">
        <v>11</v>
      </c>
      <c r="D84" s="64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22"/>
        <v>0</v>
      </c>
    </row>
    <row r="85" spans="1:9" ht="15.6" x14ac:dyDescent="0.3">
      <c r="A85" s="139"/>
      <c r="B85" s="128"/>
      <c r="C85" s="11" t="s">
        <v>12</v>
      </c>
      <c r="D85" s="64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22"/>
        <v>0</v>
      </c>
    </row>
    <row r="86" spans="1:9" ht="15.6" x14ac:dyDescent="0.3">
      <c r="A86" s="139"/>
      <c r="B86" s="129"/>
      <c r="C86" s="11" t="s">
        <v>13</v>
      </c>
      <c r="D86" s="64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22"/>
        <v>0</v>
      </c>
    </row>
    <row r="87" spans="1:9" ht="15.6" x14ac:dyDescent="0.3">
      <c r="A87" s="126" t="s">
        <v>57</v>
      </c>
      <c r="B87" s="127" t="s">
        <v>19</v>
      </c>
      <c r="C87" s="10" t="s">
        <v>5</v>
      </c>
      <c r="D87" s="63">
        <f>D88+D89+D90+D91+D92</f>
        <v>150.5</v>
      </c>
      <c r="E87" s="54">
        <f t="shared" ref="E87:I87" si="27">+E88+E89+E91+E92+E90</f>
        <v>55.6</v>
      </c>
      <c r="F87" s="63">
        <f t="shared" si="27"/>
        <v>138.19999999999999</v>
      </c>
      <c r="G87" s="54">
        <f t="shared" si="27"/>
        <v>250</v>
      </c>
      <c r="H87" s="54">
        <f t="shared" si="27"/>
        <v>250</v>
      </c>
      <c r="I87" s="54">
        <f t="shared" si="27"/>
        <v>844.3</v>
      </c>
    </row>
    <row r="88" spans="1:9" ht="15.6" x14ac:dyDescent="0.3">
      <c r="A88" s="143"/>
      <c r="B88" s="128"/>
      <c r="C88" s="11" t="s">
        <v>10</v>
      </c>
      <c r="D88" s="64">
        <v>49.9</v>
      </c>
      <c r="E88" s="2">
        <v>55.6</v>
      </c>
      <c r="F88" s="64">
        <v>78.8</v>
      </c>
      <c r="G88" s="2">
        <v>250</v>
      </c>
      <c r="H88" s="2">
        <v>250</v>
      </c>
      <c r="I88" s="2">
        <f t="shared" ref="I88:I98" si="28">+D88+E88+F88+G88+H88</f>
        <v>684.3</v>
      </c>
    </row>
    <row r="89" spans="1:9" ht="15.6" x14ac:dyDescent="0.3">
      <c r="A89" s="143"/>
      <c r="B89" s="128"/>
      <c r="C89" s="11" t="s">
        <v>18</v>
      </c>
      <c r="D89" s="64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28"/>
        <v>0</v>
      </c>
    </row>
    <row r="90" spans="1:9" ht="15.6" x14ac:dyDescent="0.3">
      <c r="A90" s="143"/>
      <c r="B90" s="128"/>
      <c r="C90" s="11" t="s">
        <v>11</v>
      </c>
      <c r="D90" s="64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28"/>
        <v>160</v>
      </c>
    </row>
    <row r="91" spans="1:9" ht="15.6" x14ac:dyDescent="0.3">
      <c r="A91" s="143"/>
      <c r="B91" s="128"/>
      <c r="C91" s="11" t="s">
        <v>12</v>
      </c>
      <c r="D91" s="64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28"/>
        <v>0</v>
      </c>
    </row>
    <row r="92" spans="1:9" ht="15.6" x14ac:dyDescent="0.3">
      <c r="A92" s="143"/>
      <c r="B92" s="129"/>
      <c r="C92" s="11" t="s">
        <v>13</v>
      </c>
      <c r="D92" s="64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28"/>
        <v>0</v>
      </c>
    </row>
    <row r="93" spans="1:9" ht="15.6" x14ac:dyDescent="0.3">
      <c r="A93" s="126" t="s">
        <v>58</v>
      </c>
      <c r="B93" s="127" t="s">
        <v>19</v>
      </c>
      <c r="C93" s="10" t="s">
        <v>5</v>
      </c>
      <c r="D93" s="63">
        <f>+D94+D95+D97+D98+D96</f>
        <v>0</v>
      </c>
      <c r="E93" s="54">
        <f t="shared" ref="E93:H93" si="29">+E94+E95+E97+E98+E96</f>
        <v>488.2</v>
      </c>
      <c r="F93" s="63">
        <f t="shared" si="29"/>
        <v>225</v>
      </c>
      <c r="G93" s="54">
        <f t="shared" si="29"/>
        <v>65</v>
      </c>
      <c r="H93" s="54">
        <f t="shared" si="29"/>
        <v>65</v>
      </c>
      <c r="I93" s="54">
        <f>+I94+I95+I97+I98+I96</f>
        <v>843.2</v>
      </c>
    </row>
    <row r="94" spans="1:9" ht="15.6" x14ac:dyDescent="0.3">
      <c r="A94" s="143"/>
      <c r="B94" s="128"/>
      <c r="C94" s="11" t="s">
        <v>10</v>
      </c>
      <c r="D94" s="64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28"/>
        <v>522.9</v>
      </c>
    </row>
    <row r="95" spans="1:9" ht="15.6" x14ac:dyDescent="0.3">
      <c r="A95" s="143"/>
      <c r="B95" s="128"/>
      <c r="C95" s="11" t="s">
        <v>18</v>
      </c>
      <c r="D95" s="64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28"/>
        <v>0</v>
      </c>
    </row>
    <row r="96" spans="1:9" ht="15.6" x14ac:dyDescent="0.3">
      <c r="A96" s="143"/>
      <c r="B96" s="128"/>
      <c r="C96" s="11" t="s">
        <v>11</v>
      </c>
      <c r="D96" s="64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28"/>
        <v>320.3</v>
      </c>
    </row>
    <row r="97" spans="1:9" ht="15.6" x14ac:dyDescent="0.3">
      <c r="A97" s="143"/>
      <c r="B97" s="128"/>
      <c r="C97" s="11" t="s">
        <v>12</v>
      </c>
      <c r="D97" s="64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28"/>
        <v>0</v>
      </c>
    </row>
    <row r="98" spans="1:9" ht="15.6" x14ac:dyDescent="0.3">
      <c r="A98" s="143"/>
      <c r="B98" s="129"/>
      <c r="C98" s="11" t="s">
        <v>13</v>
      </c>
      <c r="D98" s="64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28"/>
        <v>0</v>
      </c>
    </row>
    <row r="99" spans="1:9" ht="15.6" x14ac:dyDescent="0.3">
      <c r="A99" s="144" t="s">
        <v>90</v>
      </c>
      <c r="B99" s="127" t="s">
        <v>19</v>
      </c>
      <c r="C99" s="10" t="s">
        <v>5</v>
      </c>
      <c r="D99" s="63">
        <f>D100+D101+D102+D103+D104</f>
        <v>0</v>
      </c>
      <c r="E99" s="54">
        <f t="shared" ref="E99" si="30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ref="I99" si="31">I100+I101+I102+I103+I104</f>
        <v>711.2</v>
      </c>
    </row>
    <row r="100" spans="1:9" ht="15.6" x14ac:dyDescent="0.3">
      <c r="A100" s="145"/>
      <c r="B100" s="128"/>
      <c r="C100" s="11" t="s">
        <v>10</v>
      </c>
      <c r="D100" s="64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45"/>
      <c r="B101" s="128"/>
      <c r="C101" s="11" t="s">
        <v>18</v>
      </c>
      <c r="D101" s="64">
        <f>D107+D113</f>
        <v>0</v>
      </c>
      <c r="E101" s="2">
        <f t="shared" ref="E101:H103" si="32">E107+E113</f>
        <v>0</v>
      </c>
      <c r="F101" s="64">
        <f t="shared" si="32"/>
        <v>0</v>
      </c>
      <c r="G101" s="2">
        <f t="shared" si="32"/>
        <v>0</v>
      </c>
      <c r="H101" s="2">
        <f t="shared" si="32"/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64">
        <f>D108+D114</f>
        <v>0</v>
      </c>
      <c r="E102" s="2">
        <f t="shared" si="32"/>
        <v>0</v>
      </c>
      <c r="F102" s="64">
        <f t="shared" si="32"/>
        <v>594</v>
      </c>
      <c r="G102" s="2">
        <f t="shared" si="32"/>
        <v>0</v>
      </c>
      <c r="H102" s="2">
        <f t="shared" si="32"/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64">
        <f>D109+D115</f>
        <v>0</v>
      </c>
      <c r="E103" s="2">
        <f t="shared" si="32"/>
        <v>0</v>
      </c>
      <c r="F103" s="64">
        <f t="shared" si="32"/>
        <v>0</v>
      </c>
      <c r="G103" s="2">
        <f t="shared" si="32"/>
        <v>0</v>
      </c>
      <c r="H103" s="2">
        <f t="shared" si="32"/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64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59</v>
      </c>
      <c r="B105" s="127" t="s">
        <v>19</v>
      </c>
      <c r="C105" s="10" t="s">
        <v>5</v>
      </c>
      <c r="D105" s="63">
        <f t="shared" ref="D105" si="33">+D106+D107+D109+D110+D108</f>
        <v>0</v>
      </c>
      <c r="E105" s="54">
        <f>+E106+E107+E109+E110+E108</f>
        <v>27.2</v>
      </c>
      <c r="F105" s="63">
        <f t="shared" ref="F105" si="34">+F106+F107+F109+F110+F108</f>
        <v>15</v>
      </c>
      <c r="G105" s="54">
        <f t="shared" ref="G105:I105" si="35">+G106+G107+G109+G110+G108</f>
        <v>15</v>
      </c>
      <c r="H105" s="54">
        <f t="shared" si="35"/>
        <v>15</v>
      </c>
      <c r="I105" s="54">
        <f t="shared" si="35"/>
        <v>72.2</v>
      </c>
    </row>
    <row r="106" spans="1:9" ht="15.6" x14ac:dyDescent="0.3">
      <c r="A106" s="143"/>
      <c r="B106" s="128"/>
      <c r="C106" s="11" t="s">
        <v>10</v>
      </c>
      <c r="D106" s="64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36">+D106+E106+F106+G106+H106</f>
        <v>72.2</v>
      </c>
    </row>
    <row r="107" spans="1:9" ht="15.6" x14ac:dyDescent="0.3">
      <c r="A107" s="143"/>
      <c r="B107" s="128"/>
      <c r="C107" s="11" t="s">
        <v>18</v>
      </c>
      <c r="D107" s="64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36"/>
        <v>0</v>
      </c>
    </row>
    <row r="108" spans="1:9" ht="15.6" x14ac:dyDescent="0.3">
      <c r="A108" s="143"/>
      <c r="B108" s="128"/>
      <c r="C108" s="11" t="s">
        <v>11</v>
      </c>
      <c r="D108" s="64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64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37">+D109+E109+F109+G109+H109</f>
        <v>0</v>
      </c>
    </row>
    <row r="110" spans="1:9" ht="15.6" x14ac:dyDescent="0.3">
      <c r="A110" s="143"/>
      <c r="B110" s="129"/>
      <c r="C110" s="11" t="s">
        <v>13</v>
      </c>
      <c r="D110" s="64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37"/>
        <v>0</v>
      </c>
    </row>
    <row r="111" spans="1:9" ht="15.6" x14ac:dyDescent="0.3">
      <c r="A111" s="126" t="s">
        <v>60</v>
      </c>
      <c r="B111" s="127" t="s">
        <v>19</v>
      </c>
      <c r="C111" s="10" t="s">
        <v>5</v>
      </c>
      <c r="D111" s="63">
        <f>+D112+D113+D115+D116+D114</f>
        <v>0</v>
      </c>
      <c r="E111" s="54">
        <f t="shared" ref="E111:I111" si="38">+E112+E113+E115+E116+E114</f>
        <v>0</v>
      </c>
      <c r="F111" s="63">
        <f t="shared" si="38"/>
        <v>609</v>
      </c>
      <c r="G111" s="54">
        <f t="shared" si="38"/>
        <v>15</v>
      </c>
      <c r="H111" s="54">
        <f t="shared" si="38"/>
        <v>15</v>
      </c>
      <c r="I111" s="54">
        <f t="shared" si="38"/>
        <v>45</v>
      </c>
    </row>
    <row r="112" spans="1:9" ht="15.6" x14ac:dyDescent="0.3">
      <c r="A112" s="143"/>
      <c r="B112" s="128"/>
      <c r="C112" s="11" t="s">
        <v>10</v>
      </c>
      <c r="D112" s="64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37"/>
        <v>45</v>
      </c>
    </row>
    <row r="113" spans="1:9" ht="15.6" x14ac:dyDescent="0.3">
      <c r="A113" s="143"/>
      <c r="B113" s="128"/>
      <c r="C113" s="11" t="s">
        <v>18</v>
      </c>
      <c r="D113" s="64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37"/>
        <v>0</v>
      </c>
    </row>
    <row r="114" spans="1:9" ht="15.6" x14ac:dyDescent="0.3">
      <c r="A114" s="143"/>
      <c r="B114" s="128"/>
      <c r="C114" s="11" t="s">
        <v>11</v>
      </c>
      <c r="D114" s="64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64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39">+D115+E115+F115+G115+H115</f>
        <v>0</v>
      </c>
    </row>
    <row r="116" spans="1:9" ht="15.6" x14ac:dyDescent="0.3">
      <c r="A116" s="143"/>
      <c r="B116" s="129"/>
      <c r="C116" s="11" t="s">
        <v>13</v>
      </c>
      <c r="D116" s="64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91</v>
      </c>
      <c r="B117" s="127" t="s">
        <v>19</v>
      </c>
      <c r="C117" s="10" t="s">
        <v>5</v>
      </c>
      <c r="D117" s="63">
        <f>D123+D129</f>
        <v>184.5</v>
      </c>
      <c r="E117" s="54">
        <f t="shared" ref="E117:I117" si="40">E118+E119+E120+E121+E122</f>
        <v>248.1</v>
      </c>
      <c r="F117" s="63">
        <f t="shared" si="40"/>
        <v>250.5</v>
      </c>
      <c r="G117" s="54">
        <f t="shared" si="40"/>
        <v>564.6</v>
      </c>
      <c r="H117" s="54">
        <f t="shared" si="40"/>
        <v>568.70000000000005</v>
      </c>
      <c r="I117" s="54">
        <f t="shared" si="40"/>
        <v>1822.5</v>
      </c>
    </row>
    <row r="118" spans="1:9" ht="15.6" x14ac:dyDescent="0.3">
      <c r="A118" s="145"/>
      <c r="B118" s="128"/>
      <c r="C118" s="11" t="s">
        <v>10</v>
      </c>
      <c r="D118" s="64">
        <v>130.6</v>
      </c>
      <c r="E118" s="2">
        <f>E124+E130</f>
        <v>188.7</v>
      </c>
      <c r="F118" s="64">
        <f t="shared" ref="F118:F122" si="41">F124+F130</f>
        <v>191.1</v>
      </c>
      <c r="G118" s="2">
        <f t="shared" ref="G118:H122" si="42">G124+G130</f>
        <v>164.6</v>
      </c>
      <c r="H118" s="2">
        <f t="shared" si="42"/>
        <v>168.7</v>
      </c>
      <c r="I118" s="2">
        <f>D118+E118+F118+G118+H118</f>
        <v>843.7</v>
      </c>
    </row>
    <row r="119" spans="1:9" ht="15.6" x14ac:dyDescent="0.3">
      <c r="A119" s="145"/>
      <c r="B119" s="128"/>
      <c r="C119" s="11" t="s">
        <v>18</v>
      </c>
      <c r="D119" s="64">
        <f t="shared" ref="D119:D122" si="43">D125+D131</f>
        <v>0</v>
      </c>
      <c r="E119" s="2">
        <f t="shared" ref="E119:E122" si="44">E125+E131</f>
        <v>0</v>
      </c>
      <c r="F119" s="64">
        <f t="shared" si="41"/>
        <v>0</v>
      </c>
      <c r="G119" s="2">
        <f t="shared" si="42"/>
        <v>0</v>
      </c>
      <c r="H119" s="2">
        <f t="shared" si="42"/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64">
        <f t="shared" si="43"/>
        <v>60</v>
      </c>
      <c r="E120" s="2">
        <f t="shared" si="44"/>
        <v>59.4</v>
      </c>
      <c r="F120" s="64">
        <f t="shared" si="41"/>
        <v>59.4</v>
      </c>
      <c r="G120" s="64">
        <f t="shared" si="42"/>
        <v>400</v>
      </c>
      <c r="H120" s="64">
        <f t="shared" si="42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64">
        <f t="shared" si="43"/>
        <v>0</v>
      </c>
      <c r="E121" s="2">
        <f t="shared" si="44"/>
        <v>0</v>
      </c>
      <c r="F121" s="64">
        <f t="shared" si="41"/>
        <v>0</v>
      </c>
      <c r="G121" s="2">
        <f t="shared" si="42"/>
        <v>0</v>
      </c>
      <c r="H121" s="2">
        <f t="shared" si="42"/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64">
        <f t="shared" si="43"/>
        <v>0</v>
      </c>
      <c r="E122" s="2">
        <f t="shared" si="44"/>
        <v>0</v>
      </c>
      <c r="F122" s="64">
        <f t="shared" si="41"/>
        <v>0</v>
      </c>
      <c r="G122" s="2">
        <f t="shared" si="42"/>
        <v>0</v>
      </c>
      <c r="H122" s="2">
        <f t="shared" si="42"/>
        <v>0</v>
      </c>
      <c r="I122" s="2">
        <f>D122+E122+F122+G122+H122</f>
        <v>0</v>
      </c>
    </row>
    <row r="123" spans="1:9" ht="15.6" x14ac:dyDescent="0.3">
      <c r="A123" s="126" t="s">
        <v>61</v>
      </c>
      <c r="B123" s="127" t="s">
        <v>19</v>
      </c>
      <c r="C123" s="10" t="s">
        <v>5</v>
      </c>
      <c r="D123" s="63">
        <f>+D124+D125+D127+D128+D126</f>
        <v>184</v>
      </c>
      <c r="E123" s="54">
        <f t="shared" ref="E123:I123" si="45">+E124+E125+E127+E128+E126</f>
        <v>247.6</v>
      </c>
      <c r="F123" s="63">
        <f t="shared" si="45"/>
        <v>250</v>
      </c>
      <c r="G123" s="54">
        <f t="shared" si="45"/>
        <v>564.1</v>
      </c>
      <c r="H123" s="54">
        <f t="shared" si="45"/>
        <v>568.20000000000005</v>
      </c>
      <c r="I123" s="54">
        <f t="shared" si="45"/>
        <v>1813.8999999999999</v>
      </c>
    </row>
    <row r="124" spans="1:9" ht="15.6" x14ac:dyDescent="0.3">
      <c r="A124" s="143"/>
      <c r="B124" s="128"/>
      <c r="C124" s="11" t="s">
        <v>10</v>
      </c>
      <c r="D124" s="64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46">+D124+E124+F124+G124+H124</f>
        <v>835.09999999999991</v>
      </c>
    </row>
    <row r="125" spans="1:9" ht="15.6" x14ac:dyDescent="0.3">
      <c r="A125" s="143"/>
      <c r="B125" s="128"/>
      <c r="C125" s="11" t="s">
        <v>18</v>
      </c>
      <c r="D125" s="64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46"/>
        <v>0</v>
      </c>
    </row>
    <row r="126" spans="1:9" ht="15.6" x14ac:dyDescent="0.3">
      <c r="A126" s="143"/>
      <c r="B126" s="128"/>
      <c r="C126" s="11" t="s">
        <v>11</v>
      </c>
      <c r="D126" s="64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64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47">+D127+E127+F127+G127+H127</f>
        <v>0</v>
      </c>
    </row>
    <row r="128" spans="1:9" ht="15.6" x14ac:dyDescent="0.3">
      <c r="A128" s="143"/>
      <c r="B128" s="129"/>
      <c r="C128" s="11" t="s">
        <v>13</v>
      </c>
      <c r="D128" s="64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47"/>
        <v>0</v>
      </c>
    </row>
    <row r="129" spans="1:9" ht="15.6" x14ac:dyDescent="0.3">
      <c r="A129" s="126" t="s">
        <v>62</v>
      </c>
      <c r="B129" s="127" t="s">
        <v>19</v>
      </c>
      <c r="C129" s="10" t="s">
        <v>5</v>
      </c>
      <c r="D129" s="63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64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47"/>
        <v>2.5</v>
      </c>
    </row>
    <row r="131" spans="1:9" ht="15.6" x14ac:dyDescent="0.3">
      <c r="A131" s="143"/>
      <c r="B131" s="128"/>
      <c r="C131" s="11" t="s">
        <v>18</v>
      </c>
      <c r="D131" s="64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47"/>
        <v>0</v>
      </c>
    </row>
    <row r="132" spans="1:9" ht="15.6" x14ac:dyDescent="0.3">
      <c r="A132" s="143"/>
      <c r="B132" s="128"/>
      <c r="C132" s="11" t="s">
        <v>11</v>
      </c>
      <c r="D132" s="64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64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48">+D133+E133+F133+G133+H133</f>
        <v>0</v>
      </c>
    </row>
    <row r="134" spans="1:9" ht="15.6" x14ac:dyDescent="0.3">
      <c r="A134" s="143"/>
      <c r="B134" s="129"/>
      <c r="C134" s="11" t="s">
        <v>13</v>
      </c>
      <c r="D134" s="64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48"/>
        <v>0</v>
      </c>
    </row>
    <row r="135" spans="1:9" ht="15.6" x14ac:dyDescent="0.3">
      <c r="A135" s="144" t="s">
        <v>63</v>
      </c>
      <c r="B135" s="127" t="s">
        <v>19</v>
      </c>
      <c r="C135" s="10" t="s">
        <v>5</v>
      </c>
      <c r="D135" s="63">
        <f>D136+D137+D138+D139+D140</f>
        <v>4783.1000000000004</v>
      </c>
      <c r="E135" s="54">
        <f t="shared" ref="E135:H135" si="49">+E136+E137+E139+E140+E138</f>
        <v>5066.1000000000004</v>
      </c>
      <c r="F135" s="63">
        <f t="shared" si="49"/>
        <v>5114.8</v>
      </c>
      <c r="G135" s="54">
        <f t="shared" si="49"/>
        <v>2276.1</v>
      </c>
      <c r="H135" s="54">
        <f t="shared" si="49"/>
        <v>2473</v>
      </c>
      <c r="I135" s="54">
        <f>+I136+I137+I139+I140+I138</f>
        <v>19713.099999999999</v>
      </c>
    </row>
    <row r="136" spans="1:9" ht="15.6" x14ac:dyDescent="0.3">
      <c r="A136" s="145"/>
      <c r="B136" s="128"/>
      <c r="C136" s="11" t="s">
        <v>10</v>
      </c>
      <c r="D136" s="64">
        <f>D142+D148</f>
        <v>4626.3999999999996</v>
      </c>
      <c r="E136" s="2">
        <f>E142+E148</f>
        <v>4943.6000000000004</v>
      </c>
      <c r="F136" s="64">
        <f>F142+F148</f>
        <v>4871.7</v>
      </c>
      <c r="G136" s="2">
        <f>G142+G148</f>
        <v>2276.1</v>
      </c>
      <c r="H136" s="2">
        <f>H142+H148</f>
        <v>2473</v>
      </c>
      <c r="I136" s="2">
        <f>D136+E136+F136+G136+H136</f>
        <v>19190.8</v>
      </c>
    </row>
    <row r="137" spans="1:9" ht="15.6" x14ac:dyDescent="0.3">
      <c r="A137" s="145"/>
      <c r="B137" s="128"/>
      <c r="C137" s="11" t="s">
        <v>18</v>
      </c>
      <c r="D137" s="64">
        <f>D143+D149</f>
        <v>84.6</v>
      </c>
      <c r="E137" s="2">
        <f t="shared" ref="E137:H137" si="50">E143+E149</f>
        <v>0</v>
      </c>
      <c r="F137" s="64">
        <f t="shared" si="50"/>
        <v>0</v>
      </c>
      <c r="G137" s="2">
        <f t="shared" si="50"/>
        <v>0</v>
      </c>
      <c r="H137" s="2">
        <f t="shared" si="50"/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64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64">
        <f>D145+D151</f>
        <v>0</v>
      </c>
      <c r="E139" s="2">
        <f t="shared" ref="E139:H140" si="51">E145+E151</f>
        <v>0</v>
      </c>
      <c r="F139" s="64">
        <f t="shared" si="51"/>
        <v>0</v>
      </c>
      <c r="G139" s="2">
        <f t="shared" si="51"/>
        <v>0</v>
      </c>
      <c r="H139" s="2">
        <f t="shared" si="51"/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64">
        <f>D146+D152</f>
        <v>0</v>
      </c>
      <c r="E140" s="2">
        <f t="shared" si="51"/>
        <v>0</v>
      </c>
      <c r="F140" s="64">
        <f t="shared" si="51"/>
        <v>0</v>
      </c>
      <c r="G140" s="2">
        <f t="shared" si="51"/>
        <v>0</v>
      </c>
      <c r="H140" s="2">
        <f t="shared" si="51"/>
        <v>0</v>
      </c>
      <c r="I140" s="2">
        <f>D140+E140+F140+G140+H140</f>
        <v>0</v>
      </c>
    </row>
    <row r="141" spans="1:9" ht="15.6" x14ac:dyDescent="0.3">
      <c r="A141" s="139" t="s">
        <v>64</v>
      </c>
      <c r="B141" s="127" t="s">
        <v>19</v>
      </c>
      <c r="C141" s="10" t="s">
        <v>5</v>
      </c>
      <c r="D141" s="63">
        <f>+D142+D143+D145+D146+D144</f>
        <v>4710.3</v>
      </c>
      <c r="E141" s="54">
        <f t="shared" ref="E141" si="52">+E142+E143+E145+E146+E144</f>
        <v>5066.1000000000004</v>
      </c>
      <c r="F141" s="63">
        <f>+F142+F143+F145+F146+F144</f>
        <v>5024.7999999999993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19530.3</v>
      </c>
    </row>
    <row r="142" spans="1:9" ht="15.6" x14ac:dyDescent="0.3">
      <c r="A142" s="148"/>
      <c r="B142" s="128"/>
      <c r="C142" s="11" t="s">
        <v>10</v>
      </c>
      <c r="D142" s="64">
        <v>4625.7</v>
      </c>
      <c r="E142" s="2">
        <v>4943.6000000000004</v>
      </c>
      <c r="F142" s="64">
        <v>4860.8999999999996</v>
      </c>
      <c r="G142" s="2">
        <v>2266.1</v>
      </c>
      <c r="H142" s="2">
        <v>2463</v>
      </c>
      <c r="I142" s="2">
        <f t="shared" ref="I142:I152" si="53">+D142+E142+F142+G142+H142</f>
        <v>19159.3</v>
      </c>
    </row>
    <row r="143" spans="1:9" ht="15.6" x14ac:dyDescent="0.3">
      <c r="A143" s="148"/>
      <c r="B143" s="128"/>
      <c r="C143" s="11" t="s">
        <v>18</v>
      </c>
      <c r="D143" s="64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53"/>
        <v>84.6</v>
      </c>
    </row>
    <row r="144" spans="1:9" ht="15.6" x14ac:dyDescent="0.3">
      <c r="A144" s="148"/>
      <c r="B144" s="128"/>
      <c r="C144" s="11" t="s">
        <v>11</v>
      </c>
      <c r="D144" s="64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53"/>
        <v>286.39999999999998</v>
      </c>
    </row>
    <row r="145" spans="1:9" ht="15.6" x14ac:dyDescent="0.3">
      <c r="A145" s="148"/>
      <c r="B145" s="128"/>
      <c r="C145" s="11" t="s">
        <v>12</v>
      </c>
      <c r="D145" s="64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53"/>
        <v>0</v>
      </c>
    </row>
    <row r="146" spans="1:9" ht="15.6" x14ac:dyDescent="0.3">
      <c r="A146" s="148"/>
      <c r="B146" s="129"/>
      <c r="C146" s="11" t="s">
        <v>13</v>
      </c>
      <c r="D146" s="64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53"/>
        <v>0</v>
      </c>
    </row>
    <row r="147" spans="1:9" ht="15.6" x14ac:dyDescent="0.3">
      <c r="A147" s="126" t="s">
        <v>65</v>
      </c>
      <c r="B147" s="127" t="s">
        <v>19</v>
      </c>
      <c r="C147" s="10" t="s">
        <v>5</v>
      </c>
      <c r="D147" s="63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53"/>
        <v>283.29999999999995</v>
      </c>
    </row>
    <row r="148" spans="1:9" ht="15.6" x14ac:dyDescent="0.3">
      <c r="A148" s="143"/>
      <c r="B148" s="128"/>
      <c r="C148" s="11" t="s">
        <v>10</v>
      </c>
      <c r="D148" s="64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53"/>
        <v>31.5</v>
      </c>
    </row>
    <row r="149" spans="1:9" ht="15.6" x14ac:dyDescent="0.3">
      <c r="A149" s="143"/>
      <c r="B149" s="128"/>
      <c r="C149" s="11" t="s">
        <v>18</v>
      </c>
      <c r="D149" s="64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53"/>
        <v>0</v>
      </c>
    </row>
    <row r="150" spans="1:9" ht="15.6" x14ac:dyDescent="0.3">
      <c r="A150" s="143"/>
      <c r="B150" s="128"/>
      <c r="C150" s="11" t="s">
        <v>11</v>
      </c>
      <c r="D150" s="64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53"/>
        <v>251.8</v>
      </c>
    </row>
    <row r="151" spans="1:9" ht="15.6" x14ac:dyDescent="0.3">
      <c r="A151" s="143"/>
      <c r="B151" s="128"/>
      <c r="C151" s="11" t="s">
        <v>12</v>
      </c>
      <c r="D151" s="64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53"/>
        <v>0</v>
      </c>
    </row>
    <row r="152" spans="1:9" ht="15.6" x14ac:dyDescent="0.3">
      <c r="A152" s="143"/>
      <c r="B152" s="129"/>
      <c r="C152" s="11" t="s">
        <v>13</v>
      </c>
      <c r="D152" s="64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53"/>
        <v>0</v>
      </c>
    </row>
    <row r="153" spans="1:9" ht="15.6" x14ac:dyDescent="0.3">
      <c r="A153" s="144" t="s">
        <v>92</v>
      </c>
      <c r="B153" s="127" t="s">
        <v>19</v>
      </c>
      <c r="C153" s="10" t="s">
        <v>5</v>
      </c>
      <c r="D153" s="63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45"/>
      <c r="B154" s="128"/>
      <c r="C154" s="11" t="s">
        <v>10</v>
      </c>
      <c r="D154" s="64">
        <f t="shared" ref="D154:D158" si="54">D160</f>
        <v>0</v>
      </c>
      <c r="E154" s="2">
        <f t="shared" ref="E154:H158" si="55">E160</f>
        <v>2.5</v>
      </c>
      <c r="F154" s="64">
        <f t="shared" si="55"/>
        <v>1</v>
      </c>
      <c r="G154" s="2">
        <f t="shared" si="55"/>
        <v>1</v>
      </c>
      <c r="H154" s="2">
        <f t="shared" si="55"/>
        <v>1</v>
      </c>
      <c r="I154" s="2">
        <f>D154+E154+F154+G154+H154</f>
        <v>5.5</v>
      </c>
    </row>
    <row r="155" spans="1:9" ht="15.6" x14ac:dyDescent="0.3">
      <c r="A155" s="145"/>
      <c r="B155" s="128"/>
      <c r="C155" s="11" t="s">
        <v>18</v>
      </c>
      <c r="D155" s="64">
        <f t="shared" si="54"/>
        <v>0</v>
      </c>
      <c r="E155" s="2">
        <f t="shared" si="55"/>
        <v>0</v>
      </c>
      <c r="F155" s="64">
        <f t="shared" si="55"/>
        <v>0</v>
      </c>
      <c r="G155" s="2">
        <f t="shared" si="55"/>
        <v>0</v>
      </c>
      <c r="H155" s="2">
        <f t="shared" si="55"/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64">
        <f t="shared" si="54"/>
        <v>0</v>
      </c>
      <c r="E156" s="2">
        <f t="shared" si="55"/>
        <v>0</v>
      </c>
      <c r="F156" s="64">
        <f t="shared" si="55"/>
        <v>0</v>
      </c>
      <c r="G156" s="2">
        <f t="shared" si="55"/>
        <v>0</v>
      </c>
      <c r="H156" s="2">
        <f t="shared" si="55"/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64">
        <f t="shared" si="54"/>
        <v>0</v>
      </c>
      <c r="E157" s="2">
        <f t="shared" si="55"/>
        <v>0</v>
      </c>
      <c r="F157" s="64">
        <f t="shared" si="55"/>
        <v>0</v>
      </c>
      <c r="G157" s="2">
        <f t="shared" si="55"/>
        <v>0</v>
      </c>
      <c r="H157" s="2">
        <f t="shared" si="55"/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64">
        <f t="shared" si="54"/>
        <v>0</v>
      </c>
      <c r="E158" s="2">
        <f t="shared" si="55"/>
        <v>0</v>
      </c>
      <c r="F158" s="64">
        <f t="shared" si="55"/>
        <v>0</v>
      </c>
      <c r="G158" s="2">
        <f t="shared" si="55"/>
        <v>0</v>
      </c>
      <c r="H158" s="2">
        <f t="shared" si="55"/>
        <v>0</v>
      </c>
      <c r="I158" s="2">
        <f>D158+E158+F158+G158+H158</f>
        <v>0</v>
      </c>
    </row>
    <row r="159" spans="1:9" ht="15.6" x14ac:dyDescent="0.3">
      <c r="A159" s="126" t="s">
        <v>66</v>
      </c>
      <c r="B159" s="127" t="s">
        <v>19</v>
      </c>
      <c r="C159" s="10" t="s">
        <v>5</v>
      </c>
      <c r="D159" s="63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82" si="56">+D159+E159+F159+G159+H159</f>
        <v>5.5</v>
      </c>
    </row>
    <row r="160" spans="1:9" ht="15.6" x14ac:dyDescent="0.3">
      <c r="A160" s="143"/>
      <c r="B160" s="128"/>
      <c r="C160" s="11" t="s">
        <v>10</v>
      </c>
      <c r="D160" s="64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56"/>
        <v>5.5</v>
      </c>
    </row>
    <row r="161" spans="1:9" ht="15.6" x14ac:dyDescent="0.3">
      <c r="A161" s="143"/>
      <c r="B161" s="128"/>
      <c r="C161" s="11" t="s">
        <v>18</v>
      </c>
      <c r="D161" s="64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56"/>
        <v>0</v>
      </c>
    </row>
    <row r="162" spans="1:9" ht="15.6" x14ac:dyDescent="0.3">
      <c r="A162" s="143"/>
      <c r="B162" s="128"/>
      <c r="C162" s="11" t="s">
        <v>11</v>
      </c>
      <c r="D162" s="64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56"/>
        <v>0</v>
      </c>
    </row>
    <row r="163" spans="1:9" ht="15.6" x14ac:dyDescent="0.3">
      <c r="A163" s="143"/>
      <c r="B163" s="128"/>
      <c r="C163" s="11" t="s">
        <v>12</v>
      </c>
      <c r="D163" s="64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56"/>
        <v>0</v>
      </c>
    </row>
    <row r="164" spans="1:9" ht="15.6" x14ac:dyDescent="0.3">
      <c r="A164" s="143"/>
      <c r="B164" s="129"/>
      <c r="C164" s="11" t="s">
        <v>13</v>
      </c>
      <c r="D164" s="64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56"/>
        <v>0</v>
      </c>
    </row>
    <row r="165" spans="1:9" ht="15.6" x14ac:dyDescent="0.3">
      <c r="A165" s="126" t="s">
        <v>194</v>
      </c>
      <c r="B165" s="127" t="s">
        <v>19</v>
      </c>
      <c r="C165" s="10" t="s">
        <v>5</v>
      </c>
      <c r="D165" s="63">
        <f>D166+D167+D168+D169+D170</f>
        <v>0</v>
      </c>
      <c r="E165" s="63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si="56"/>
        <v>0</v>
      </c>
    </row>
    <row r="166" spans="1:9" ht="15.6" x14ac:dyDescent="0.3">
      <c r="A166" s="143"/>
      <c r="B166" s="128"/>
      <c r="C166" s="11" t="s">
        <v>10</v>
      </c>
      <c r="D166" s="64">
        <v>0</v>
      </c>
      <c r="E166" s="64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64">
        <v>0</v>
      </c>
      <c r="E167" s="64">
        <v>0</v>
      </c>
      <c r="F167" s="64">
        <v>0</v>
      </c>
      <c r="G167" s="2">
        <v>0</v>
      </c>
      <c r="H167" s="2">
        <v>0</v>
      </c>
      <c r="I167" s="2">
        <f t="shared" si="56"/>
        <v>0</v>
      </c>
    </row>
    <row r="168" spans="1:9" ht="15.6" x14ac:dyDescent="0.3">
      <c r="A168" s="143"/>
      <c r="B168" s="128"/>
      <c r="C168" s="11" t="s">
        <v>11</v>
      </c>
      <c r="D168" s="64">
        <v>0</v>
      </c>
      <c r="E168" s="64">
        <v>0</v>
      </c>
      <c r="F168" s="64">
        <v>0</v>
      </c>
      <c r="G168" s="2">
        <v>0</v>
      </c>
      <c r="H168" s="2">
        <v>0</v>
      </c>
      <c r="I168" s="2">
        <f t="shared" si="56"/>
        <v>0</v>
      </c>
    </row>
    <row r="169" spans="1:9" ht="15.6" x14ac:dyDescent="0.3">
      <c r="A169" s="143"/>
      <c r="B169" s="128"/>
      <c r="C169" s="11" t="s">
        <v>12</v>
      </c>
      <c r="D169" s="64">
        <v>0</v>
      </c>
      <c r="E169" s="64">
        <v>0</v>
      </c>
      <c r="F169" s="64">
        <v>0</v>
      </c>
      <c r="G169" s="2">
        <v>0</v>
      </c>
      <c r="H169" s="2">
        <v>0</v>
      </c>
      <c r="I169" s="2">
        <f t="shared" si="56"/>
        <v>0</v>
      </c>
    </row>
    <row r="170" spans="1:9" ht="15.6" x14ac:dyDescent="0.3">
      <c r="A170" s="143"/>
      <c r="B170" s="129"/>
      <c r="C170" s="11" t="s">
        <v>13</v>
      </c>
      <c r="D170" s="64">
        <v>0</v>
      </c>
      <c r="E170" s="64">
        <v>0</v>
      </c>
      <c r="F170" s="64">
        <v>0</v>
      </c>
      <c r="G170" s="2">
        <v>0</v>
      </c>
      <c r="H170" s="2">
        <v>0</v>
      </c>
      <c r="I170" s="2">
        <f t="shared" si="56"/>
        <v>0</v>
      </c>
    </row>
    <row r="171" spans="1:9" ht="15.6" x14ac:dyDescent="0.3">
      <c r="A171" s="126" t="s">
        <v>195</v>
      </c>
      <c r="B171" s="127" t="s">
        <v>19</v>
      </c>
      <c r="C171" s="10" t="s">
        <v>5</v>
      </c>
      <c r="D171" s="63">
        <f>D172+D173+D174+D175+D176</f>
        <v>0</v>
      </c>
      <c r="E171" s="63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56"/>
        <v>0</v>
      </c>
    </row>
    <row r="172" spans="1:9" ht="15.6" x14ac:dyDescent="0.3">
      <c r="A172" s="143"/>
      <c r="B172" s="128"/>
      <c r="C172" s="11" t="s">
        <v>10</v>
      </c>
      <c r="D172" s="64">
        <v>0</v>
      </c>
      <c r="E172" s="64">
        <v>0</v>
      </c>
      <c r="F172" s="64">
        <v>0</v>
      </c>
      <c r="G172" s="2">
        <v>0</v>
      </c>
      <c r="H172" s="2">
        <v>0</v>
      </c>
      <c r="I172" s="2">
        <f t="shared" si="56"/>
        <v>0</v>
      </c>
    </row>
    <row r="173" spans="1:9" ht="15.6" x14ac:dyDescent="0.3">
      <c r="A173" s="143"/>
      <c r="B173" s="128"/>
      <c r="C173" s="11" t="s">
        <v>18</v>
      </c>
      <c r="D173" s="64">
        <v>0</v>
      </c>
      <c r="E173" s="64">
        <v>0</v>
      </c>
      <c r="F173" s="64">
        <v>0</v>
      </c>
      <c r="G173" s="2">
        <v>0</v>
      </c>
      <c r="H173" s="2">
        <v>0</v>
      </c>
      <c r="I173" s="2">
        <f t="shared" si="56"/>
        <v>0</v>
      </c>
    </row>
    <row r="174" spans="1:9" ht="15.6" x14ac:dyDescent="0.3">
      <c r="A174" s="143"/>
      <c r="B174" s="128"/>
      <c r="C174" s="11" t="s">
        <v>11</v>
      </c>
      <c r="D174" s="64">
        <v>0</v>
      </c>
      <c r="E174" s="64">
        <v>0</v>
      </c>
      <c r="F174" s="64">
        <v>0</v>
      </c>
      <c r="G174" s="2">
        <v>0</v>
      </c>
      <c r="H174" s="2">
        <v>0</v>
      </c>
      <c r="I174" s="2">
        <f t="shared" si="56"/>
        <v>0</v>
      </c>
    </row>
    <row r="175" spans="1:9" ht="15.6" x14ac:dyDescent="0.3">
      <c r="A175" s="143"/>
      <c r="B175" s="128"/>
      <c r="C175" s="11" t="s">
        <v>12</v>
      </c>
      <c r="D175" s="64">
        <v>0</v>
      </c>
      <c r="E175" s="64">
        <v>0</v>
      </c>
      <c r="F175" s="64">
        <v>0</v>
      </c>
      <c r="G175" s="2">
        <v>0</v>
      </c>
      <c r="H175" s="2">
        <v>0</v>
      </c>
      <c r="I175" s="2">
        <f t="shared" si="56"/>
        <v>0</v>
      </c>
    </row>
    <row r="176" spans="1:9" ht="15.6" x14ac:dyDescent="0.3">
      <c r="A176" s="143"/>
      <c r="B176" s="129"/>
      <c r="C176" s="11" t="s">
        <v>13</v>
      </c>
      <c r="D176" s="64">
        <v>0</v>
      </c>
      <c r="E176" s="64">
        <v>0</v>
      </c>
      <c r="F176" s="64">
        <v>0</v>
      </c>
      <c r="G176" s="2">
        <v>0</v>
      </c>
      <c r="H176" s="2">
        <v>0</v>
      </c>
      <c r="I176" s="2">
        <f t="shared" si="56"/>
        <v>0</v>
      </c>
    </row>
    <row r="177" spans="1:9" ht="15.6" x14ac:dyDescent="0.3">
      <c r="A177" s="126" t="s">
        <v>196</v>
      </c>
      <c r="B177" s="127" t="s">
        <v>19</v>
      </c>
      <c r="C177" s="10" t="s">
        <v>5</v>
      </c>
      <c r="D177" s="63">
        <f>D178+D179+D180+D181+D182</f>
        <v>0</v>
      </c>
      <c r="E177" s="63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56"/>
        <v>0</v>
      </c>
    </row>
    <row r="178" spans="1:9" ht="15.6" x14ac:dyDescent="0.3">
      <c r="A178" s="143"/>
      <c r="B178" s="128"/>
      <c r="C178" s="11" t="s">
        <v>10</v>
      </c>
      <c r="D178" s="64">
        <v>0</v>
      </c>
      <c r="E178" s="64">
        <v>0</v>
      </c>
      <c r="F178" s="64">
        <v>0</v>
      </c>
      <c r="G178" s="2">
        <v>0</v>
      </c>
      <c r="H178" s="2">
        <v>0</v>
      </c>
      <c r="I178" s="2">
        <f t="shared" si="56"/>
        <v>0</v>
      </c>
    </row>
    <row r="179" spans="1:9" ht="15.6" x14ac:dyDescent="0.3">
      <c r="A179" s="143"/>
      <c r="B179" s="128"/>
      <c r="C179" s="11" t="s">
        <v>18</v>
      </c>
      <c r="D179" s="64">
        <v>0</v>
      </c>
      <c r="E179" s="64">
        <v>0</v>
      </c>
      <c r="F179" s="64">
        <v>0</v>
      </c>
      <c r="G179" s="2">
        <v>0</v>
      </c>
      <c r="H179" s="2">
        <v>0</v>
      </c>
      <c r="I179" s="2">
        <f t="shared" si="56"/>
        <v>0</v>
      </c>
    </row>
    <row r="180" spans="1:9" ht="15.6" x14ac:dyDescent="0.3">
      <c r="A180" s="143"/>
      <c r="B180" s="128"/>
      <c r="C180" s="11" t="s">
        <v>11</v>
      </c>
      <c r="D180" s="64">
        <v>0</v>
      </c>
      <c r="E180" s="64">
        <v>0</v>
      </c>
      <c r="F180" s="64">
        <v>0</v>
      </c>
      <c r="G180" s="2">
        <v>0</v>
      </c>
      <c r="H180" s="2">
        <v>0</v>
      </c>
      <c r="I180" s="2">
        <f t="shared" si="56"/>
        <v>0</v>
      </c>
    </row>
    <row r="181" spans="1:9" ht="15.6" x14ac:dyDescent="0.3">
      <c r="A181" s="143"/>
      <c r="B181" s="128"/>
      <c r="C181" s="11" t="s">
        <v>12</v>
      </c>
      <c r="D181" s="64">
        <v>0</v>
      </c>
      <c r="E181" s="64">
        <v>0</v>
      </c>
      <c r="F181" s="64">
        <v>0</v>
      </c>
      <c r="G181" s="2">
        <v>0</v>
      </c>
      <c r="H181" s="2">
        <v>0</v>
      </c>
      <c r="I181" s="2">
        <f t="shared" si="56"/>
        <v>0</v>
      </c>
    </row>
    <row r="182" spans="1:9" ht="15.6" x14ac:dyDescent="0.3">
      <c r="A182" s="143"/>
      <c r="B182" s="129"/>
      <c r="C182" s="11" t="s">
        <v>13</v>
      </c>
      <c r="D182" s="64">
        <v>0</v>
      </c>
      <c r="E182" s="64">
        <v>0</v>
      </c>
      <c r="F182" s="64">
        <v>0</v>
      </c>
      <c r="G182" s="2">
        <v>0</v>
      </c>
      <c r="H182" s="2">
        <v>0</v>
      </c>
      <c r="I182" s="2">
        <f t="shared" si="56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2023-12-07T00:44:19Z</dcterms:modified>
</cp:coreProperties>
</file>