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2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E159" i="9" l="1"/>
  <c r="E158" i="9"/>
  <c r="E157" i="9"/>
  <c r="E156" i="9"/>
  <c r="E155" i="9"/>
  <c r="E154" i="9"/>
  <c r="E153" i="9"/>
  <c r="E147" i="9"/>
  <c r="E141" i="9"/>
  <c r="E140" i="9"/>
  <c r="E139" i="9"/>
  <c r="E138" i="9"/>
  <c r="E137" i="9"/>
  <c r="E136" i="9"/>
  <c r="E135" i="9"/>
  <c r="E123" i="9"/>
  <c r="E122" i="9"/>
  <c r="E121" i="9"/>
  <c r="E120" i="9"/>
  <c r="E119" i="9"/>
  <c r="E118" i="9"/>
  <c r="E117" i="9" s="1"/>
  <c r="E111" i="9"/>
  <c r="E105" i="9"/>
  <c r="E104" i="9"/>
  <c r="E103" i="9"/>
  <c r="E102" i="9"/>
  <c r="E101" i="9"/>
  <c r="E100" i="9"/>
  <c r="E99" i="9" s="1"/>
  <c r="E93" i="9"/>
  <c r="E87" i="9"/>
  <c r="E81" i="9"/>
  <c r="E80" i="9"/>
  <c r="E79" i="9"/>
  <c r="E78" i="9"/>
  <c r="E77" i="9"/>
  <c r="E76" i="9"/>
  <c r="E75" i="9"/>
  <c r="E69" i="9"/>
  <c r="E68" i="9"/>
  <c r="E56" i="9" s="1"/>
  <c r="E67" i="9"/>
  <c r="E66" i="9"/>
  <c r="E65" i="9"/>
  <c r="E64" i="9"/>
  <c r="E63" i="9" s="1"/>
  <c r="E57" i="9"/>
  <c r="E54" i="9"/>
  <c r="E24" i="9" s="1"/>
  <c r="E18" i="9" s="1"/>
  <c r="E53" i="9"/>
  <c r="E45" i="9"/>
  <c r="E39" i="9"/>
  <c r="E33" i="9"/>
  <c r="E27" i="9"/>
  <c r="E25" i="9"/>
  <c r="E23" i="9"/>
  <c r="E22" i="9"/>
  <c r="E19" i="9"/>
  <c r="E17" i="9"/>
  <c r="E16" i="9"/>
  <c r="E27" i="8"/>
  <c r="E51" i="9" l="1"/>
  <c r="E26" i="9"/>
  <c r="E20" i="9" s="1"/>
  <c r="E15" i="9" s="1"/>
  <c r="E136" i="8"/>
  <c r="E21" i="9" l="1"/>
  <c r="F15" i="9"/>
  <c r="G15" i="9"/>
  <c r="H15" i="9"/>
  <c r="E105" i="8"/>
  <c r="I164" i="9" l="1"/>
  <c r="I163" i="9"/>
  <c r="I162" i="9"/>
  <c r="I161" i="9"/>
  <c r="I160" i="9"/>
  <c r="H159" i="9"/>
  <c r="G159" i="9"/>
  <c r="F159" i="9"/>
  <c r="I159" i="9"/>
  <c r="H158" i="9"/>
  <c r="G158" i="9"/>
  <c r="F158" i="9"/>
  <c r="I158" i="9"/>
  <c r="H157" i="9"/>
  <c r="G157" i="9"/>
  <c r="F157" i="9"/>
  <c r="I157" i="9"/>
  <c r="H156" i="9"/>
  <c r="G156" i="9"/>
  <c r="F156" i="9"/>
  <c r="I156" i="9"/>
  <c r="H155" i="9"/>
  <c r="G155" i="9"/>
  <c r="F155" i="9"/>
  <c r="I155" i="9"/>
  <c r="H154" i="9"/>
  <c r="H153" i="9" s="1"/>
  <c r="G154" i="9"/>
  <c r="F154" i="9"/>
  <c r="F153" i="9" s="1"/>
  <c r="I154" i="9"/>
  <c r="G153" i="9"/>
  <c r="I152" i="9"/>
  <c r="I151" i="9"/>
  <c r="I150" i="9"/>
  <c r="I149" i="9"/>
  <c r="I148" i="9"/>
  <c r="H147" i="9"/>
  <c r="G147" i="9"/>
  <c r="F147" i="9"/>
  <c r="I147" i="9"/>
  <c r="I146" i="9"/>
  <c r="I145" i="9"/>
  <c r="I144" i="9"/>
  <c r="I143" i="9"/>
  <c r="I142" i="9"/>
  <c r="H141" i="9"/>
  <c r="G141" i="9"/>
  <c r="F141" i="9"/>
  <c r="H140" i="9"/>
  <c r="G140" i="9"/>
  <c r="F140" i="9"/>
  <c r="I140" i="9"/>
  <c r="H139" i="9"/>
  <c r="G139" i="9"/>
  <c r="F139" i="9"/>
  <c r="I139" i="9"/>
  <c r="H138" i="9"/>
  <c r="G138" i="9"/>
  <c r="F138" i="9"/>
  <c r="I138" i="9"/>
  <c r="H137" i="9"/>
  <c r="G137" i="9"/>
  <c r="F137" i="9"/>
  <c r="I137" i="9"/>
  <c r="H136" i="9"/>
  <c r="H135" i="9" s="1"/>
  <c r="G136" i="9"/>
  <c r="F136" i="9"/>
  <c r="F135" i="9" s="1"/>
  <c r="I136" i="9"/>
  <c r="I135" i="9" s="1"/>
  <c r="G135" i="9"/>
  <c r="I134" i="9"/>
  <c r="I133" i="9"/>
  <c r="I131" i="9"/>
  <c r="I130" i="9"/>
  <c r="I128" i="9"/>
  <c r="I127" i="9"/>
  <c r="I126" i="9"/>
  <c r="I125" i="9"/>
  <c r="I124" i="9"/>
  <c r="H123" i="9"/>
  <c r="G123" i="9"/>
  <c r="F123" i="9"/>
  <c r="H122" i="9"/>
  <c r="G122" i="9"/>
  <c r="F122" i="9"/>
  <c r="I122" i="9"/>
  <c r="H121" i="9"/>
  <c r="H19" i="9" s="1"/>
  <c r="G121" i="9"/>
  <c r="F121" i="9"/>
  <c r="F19" i="9" s="1"/>
  <c r="I121" i="9"/>
  <c r="I120" i="9"/>
  <c r="H119" i="9"/>
  <c r="G119" i="9"/>
  <c r="F119" i="9"/>
  <c r="I119" i="9"/>
  <c r="H118" i="9"/>
  <c r="H117" i="9" s="1"/>
  <c r="G118" i="9"/>
  <c r="F118" i="9"/>
  <c r="F117" i="9" s="1"/>
  <c r="I118" i="9"/>
  <c r="G117" i="9"/>
  <c r="I116" i="9"/>
  <c r="I115" i="9"/>
  <c r="I113" i="9"/>
  <c r="I112" i="9"/>
  <c r="H111" i="9"/>
  <c r="G111" i="9"/>
  <c r="F111" i="9"/>
  <c r="I110" i="9"/>
  <c r="I109" i="9"/>
  <c r="I107" i="9"/>
  <c r="I106" i="9"/>
  <c r="H105" i="9"/>
  <c r="G105" i="9"/>
  <c r="F105" i="9"/>
  <c r="H104" i="9"/>
  <c r="G104" i="9"/>
  <c r="F104" i="9"/>
  <c r="I104" i="9"/>
  <c r="H103" i="9"/>
  <c r="G103" i="9"/>
  <c r="F103" i="9"/>
  <c r="I103" i="9"/>
  <c r="H102" i="9"/>
  <c r="G102" i="9"/>
  <c r="F102" i="9"/>
  <c r="I102" i="9"/>
  <c r="H101" i="9"/>
  <c r="G101" i="9"/>
  <c r="F101" i="9"/>
  <c r="I101" i="9"/>
  <c r="H100" i="9"/>
  <c r="H99" i="9" s="1"/>
  <c r="G100" i="9"/>
  <c r="F100" i="9"/>
  <c r="F99" i="9" s="1"/>
  <c r="I100" i="9"/>
  <c r="I99" i="9" s="1"/>
  <c r="G99" i="9"/>
  <c r="I98" i="9"/>
  <c r="I97" i="9"/>
  <c r="I96" i="9"/>
  <c r="I95" i="9"/>
  <c r="I94" i="9"/>
  <c r="H93" i="9"/>
  <c r="G93" i="9"/>
  <c r="F93" i="9"/>
  <c r="I92" i="9"/>
  <c r="I91" i="9"/>
  <c r="I90" i="9"/>
  <c r="I89" i="9"/>
  <c r="I88" i="9"/>
  <c r="H87" i="9"/>
  <c r="G87" i="9"/>
  <c r="F87" i="9"/>
  <c r="I86" i="9"/>
  <c r="I85" i="9"/>
  <c r="I84" i="9"/>
  <c r="I83" i="9"/>
  <c r="I82" i="9"/>
  <c r="H81" i="9"/>
  <c r="G81" i="9"/>
  <c r="F81" i="9"/>
  <c r="H80" i="9"/>
  <c r="G80" i="9"/>
  <c r="F80" i="9"/>
  <c r="I80" i="9"/>
  <c r="H79" i="9"/>
  <c r="G79" i="9"/>
  <c r="F79" i="9"/>
  <c r="I79" i="9"/>
  <c r="H78" i="9"/>
  <c r="G78" i="9"/>
  <c r="F78" i="9"/>
  <c r="I78" i="9"/>
  <c r="H77" i="9"/>
  <c r="G77" i="9"/>
  <c r="F77" i="9"/>
  <c r="I77" i="9"/>
  <c r="H76" i="9"/>
  <c r="H75" i="9" s="1"/>
  <c r="G76" i="9"/>
  <c r="F76" i="9"/>
  <c r="F75" i="9" s="1"/>
  <c r="I76" i="9"/>
  <c r="I75" i="9" s="1"/>
  <c r="G75" i="9"/>
  <c r="I74" i="9"/>
  <c r="I73" i="9"/>
  <c r="I72" i="9"/>
  <c r="I71" i="9"/>
  <c r="I70" i="9"/>
  <c r="H69" i="9"/>
  <c r="G69" i="9"/>
  <c r="F69" i="9"/>
  <c r="H68" i="9"/>
  <c r="H56" i="9" s="1"/>
  <c r="H26" i="9" s="1"/>
  <c r="G68" i="9"/>
  <c r="F68" i="9"/>
  <c r="F56" i="9" s="1"/>
  <c r="F26" i="9" s="1"/>
  <c r="I68" i="9"/>
  <c r="H67" i="9"/>
  <c r="G67" i="9"/>
  <c r="F67" i="9"/>
  <c r="I67" i="9"/>
  <c r="H66" i="9"/>
  <c r="G66" i="9"/>
  <c r="F66" i="9"/>
  <c r="I66" i="9"/>
  <c r="H65" i="9"/>
  <c r="G65" i="9"/>
  <c r="F65" i="9"/>
  <c r="I65" i="9"/>
  <c r="H64" i="9"/>
  <c r="H63" i="9" s="1"/>
  <c r="G64" i="9"/>
  <c r="F64" i="9"/>
  <c r="F63" i="9" s="1"/>
  <c r="I64" i="9"/>
  <c r="I63" i="9" s="1"/>
  <c r="G63" i="9"/>
  <c r="I62" i="9"/>
  <c r="I60" i="9"/>
  <c r="I59" i="9"/>
  <c r="I58" i="9"/>
  <c r="H57" i="9"/>
  <c r="G57" i="9"/>
  <c r="F57" i="9"/>
  <c r="G56" i="9"/>
  <c r="G26" i="9" s="1"/>
  <c r="H54" i="9"/>
  <c r="H51" i="9" s="1"/>
  <c r="G54" i="9"/>
  <c r="F54" i="9"/>
  <c r="F51" i="9" s="1"/>
  <c r="I54" i="9"/>
  <c r="H53" i="9"/>
  <c r="G53" i="9"/>
  <c r="F53" i="9"/>
  <c r="I52" i="9"/>
  <c r="G51" i="9"/>
  <c r="I50" i="9"/>
  <c r="I49" i="9"/>
  <c r="I48" i="9"/>
  <c r="I47" i="9"/>
  <c r="I46" i="9"/>
  <c r="H45" i="9"/>
  <c r="G45" i="9"/>
  <c r="F45" i="9"/>
  <c r="I44" i="9"/>
  <c r="I42" i="9"/>
  <c r="I41" i="9"/>
  <c r="I40" i="9"/>
  <c r="H39" i="9"/>
  <c r="G39" i="9"/>
  <c r="F39" i="9"/>
  <c r="I38" i="9"/>
  <c r="I36" i="9"/>
  <c r="I35" i="9"/>
  <c r="I34" i="9"/>
  <c r="H33" i="9"/>
  <c r="G33" i="9"/>
  <c r="F33" i="9"/>
  <c r="I31" i="9"/>
  <c r="I30" i="9"/>
  <c r="I29" i="9"/>
  <c r="H27" i="9"/>
  <c r="G27" i="9"/>
  <c r="F27" i="9"/>
  <c r="H25" i="9"/>
  <c r="G25" i="9"/>
  <c r="F25" i="9"/>
  <c r="I25" i="9"/>
  <c r="H24" i="9"/>
  <c r="G24" i="9"/>
  <c r="F24" i="9"/>
  <c r="I24" i="9"/>
  <c r="H23" i="9"/>
  <c r="G23" i="9"/>
  <c r="F23" i="9"/>
  <c r="H22" i="9"/>
  <c r="H21" i="9" s="1"/>
  <c r="G22" i="9"/>
  <c r="F22" i="9"/>
  <c r="F21" i="9" s="1"/>
  <c r="I22" i="9"/>
  <c r="H20" i="9"/>
  <c r="F20" i="9"/>
  <c r="G19" i="9"/>
  <c r="I19" i="9"/>
  <c r="H18" i="9"/>
  <c r="G18" i="9"/>
  <c r="F18" i="9"/>
  <c r="H17" i="9"/>
  <c r="G17" i="9"/>
  <c r="F17" i="9"/>
  <c r="H16" i="9"/>
  <c r="G16" i="9"/>
  <c r="F16" i="9"/>
  <c r="I16" i="9"/>
  <c r="I153" i="9" l="1"/>
  <c r="I27" i="9"/>
  <c r="I45" i="9"/>
  <c r="I69" i="9"/>
  <c r="I87" i="9"/>
  <c r="I93" i="9"/>
  <c r="I141" i="9"/>
  <c r="I33" i="9"/>
  <c r="I81" i="9"/>
  <c r="I105" i="9"/>
  <c r="I117" i="9"/>
  <c r="I123" i="9"/>
  <c r="I53" i="9"/>
  <c r="I23" i="9"/>
  <c r="I39" i="9"/>
  <c r="I57" i="9"/>
  <c r="I111" i="9"/>
  <c r="I129" i="9"/>
  <c r="I17" i="9"/>
  <c r="I26" i="9"/>
  <c r="I18" i="9"/>
  <c r="G20" i="9"/>
  <c r="G21" i="9"/>
  <c r="I56" i="9"/>
  <c r="I51" i="9" l="1"/>
  <c r="I21" i="9"/>
  <c r="I20" i="9"/>
  <c r="D159" i="9"/>
  <c r="D158" i="9"/>
  <c r="D157" i="9"/>
  <c r="D156" i="9"/>
  <c r="D155" i="9"/>
  <c r="D154" i="9"/>
  <c r="D153" i="9"/>
  <c r="D147" i="9"/>
  <c r="D141" i="9"/>
  <c r="D140" i="9"/>
  <c r="D139" i="9"/>
  <c r="D137" i="9"/>
  <c r="D136" i="9"/>
  <c r="D129" i="9"/>
  <c r="D123" i="9"/>
  <c r="D117" i="9" s="1"/>
  <c r="D122" i="9"/>
  <c r="D121" i="9"/>
  <c r="D120" i="9"/>
  <c r="D119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7" i="9"/>
  <c r="D76" i="9"/>
  <c r="D75" i="9"/>
  <c r="D69" i="9"/>
  <c r="D68" i="9"/>
  <c r="D67" i="9"/>
  <c r="D66" i="9"/>
  <c r="D65" i="9"/>
  <c r="D64" i="9"/>
  <c r="D63" i="9"/>
  <c r="D57" i="9"/>
  <c r="D56" i="9"/>
  <c r="D54" i="9"/>
  <c r="D53" i="9"/>
  <c r="D51" i="9"/>
  <c r="D45" i="9"/>
  <c r="D39" i="9"/>
  <c r="D33" i="9"/>
  <c r="D27" i="9"/>
  <c r="D26" i="9"/>
  <c r="D25" i="9"/>
  <c r="D24" i="9"/>
  <c r="D23" i="9"/>
  <c r="D22" i="9"/>
  <c r="D21" i="9"/>
  <c r="D20" i="9"/>
  <c r="D19" i="9"/>
  <c r="D18" i="9"/>
  <c r="D17" i="9"/>
  <c r="D16" i="9"/>
  <c r="D15" i="8"/>
  <c r="H159" i="8"/>
  <c r="H158" i="8"/>
  <c r="H157" i="8"/>
  <c r="H156" i="8"/>
  <c r="H155" i="8"/>
  <c r="H154" i="8"/>
  <c r="H153" i="8"/>
  <c r="H147" i="8"/>
  <c r="H141" i="8"/>
  <c r="H140" i="8"/>
  <c r="H139" i="8"/>
  <c r="H138" i="8"/>
  <c r="H137" i="8"/>
  <c r="H136" i="8"/>
  <c r="H135" i="8"/>
  <c r="H123" i="8"/>
  <c r="H122" i="8"/>
  <c r="H121" i="8"/>
  <c r="H119" i="8"/>
  <c r="H118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H18" i="8"/>
  <c r="H16" i="8"/>
  <c r="G138" i="8"/>
  <c r="G18" i="8" s="1"/>
  <c r="F138" i="8"/>
  <c r="F18" i="8" s="1"/>
  <c r="E138" i="8"/>
  <c r="E18" i="8" s="1"/>
  <c r="E78" i="8"/>
  <c r="D64" i="8"/>
  <c r="D135" i="9" l="1"/>
  <c r="D15" i="9" s="1"/>
  <c r="I15" i="9" s="1"/>
  <c r="H23" i="8"/>
  <c r="H17" i="8" s="1"/>
  <c r="H15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21" i="8" l="1"/>
  <c r="D19" i="8"/>
  <c r="D21" i="8"/>
  <c r="D23" i="8"/>
  <c r="D17" i="8" s="1"/>
  <c r="G158" i="8" l="1"/>
  <c r="G157" i="8"/>
  <c r="G156" i="8"/>
  <c r="G155" i="8"/>
  <c r="G154" i="8"/>
  <c r="G153" i="8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E102" i="8"/>
  <c r="I102" i="8"/>
  <c r="G101" i="8"/>
  <c r="F101" i="8"/>
  <c r="E101" i="8"/>
  <c r="G100" i="8"/>
  <c r="F100" i="8"/>
  <c r="F99" i="8" s="1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F75" i="8" s="1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E63" i="8" s="1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117" i="8" l="1"/>
  <c r="F16" i="8"/>
  <c r="I159" i="8"/>
  <c r="I147" i="8"/>
  <c r="F135" i="8"/>
  <c r="I118" i="8"/>
  <c r="I100" i="8"/>
  <c r="G99" i="8"/>
  <c r="G16" i="8"/>
  <c r="G15" i="8" s="1"/>
  <c r="G75" i="8"/>
  <c r="G21" i="8"/>
  <c r="I39" i="8"/>
  <c r="I105" i="8"/>
  <c r="I137" i="8"/>
  <c r="I27" i="8"/>
  <c r="E21" i="8"/>
  <c r="I22" i="8"/>
  <c r="F21" i="8"/>
  <c r="G51" i="8"/>
  <c r="I54" i="8"/>
  <c r="I64" i="8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G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63" i="8"/>
  <c r="I76" i="8"/>
  <c r="I77" i="8"/>
  <c r="I78" i="8"/>
  <c r="I79" i="8"/>
  <c r="I80" i="8"/>
  <c r="I121" i="8"/>
  <c r="I117" i="8" s="1"/>
  <c r="I139" i="8"/>
  <c r="F15" i="8" l="1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<sst xmlns="http://schemas.openxmlformats.org/spreadsheetml/2006/main" count="670" uniqueCount="221">
  <si>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</si>
  <si>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</si>
  <si>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</si>
  <si>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</si>
  <si>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</si>
  <si>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</si>
  <si>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</si>
  <si>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</si>
  <si>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</si>
  <si>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</si>
  <si>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</si>
  <si>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</si>
  <si>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</si>
  <si>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</si>
  <si>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</si>
  <si>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</si>
  <si>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</si>
  <si>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</si>
  <si>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</si>
  <si>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</si>
  <si>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</si>
  <si>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</si>
  <si>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</si>
  <si>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</si>
  <si>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</si>
  <si>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</si>
  <si>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</si>
  <si>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</si>
  <si>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</si>
  <si>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</si>
  <si>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</si>
  <si>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</si>
  <si>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</si>
  <si>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</si>
  <si>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</si>
  <si>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</si>
  <si>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</si>
  <si>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</si>
  <si>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</si>
  <si>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</si>
  <si>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</si>
  <si>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</si>
  <si>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</si>
  <si>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</si>
  <si>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</si>
  <si>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</si>
  <si>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</si>
  <si>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</si>
  <si>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</si>
  <si>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</si>
  <si>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</si>
  <si>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</si>
  <si>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</si>
  <si>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</si>
  <si>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</si>
  <si>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</si>
  <si>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</si>
  <si>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</si>
  <si>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</si>
  <si>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</si>
  <si>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</si>
  <si>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</si>
  <si>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</si>
  <si>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</si>
  <si>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</si>
  <si>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</si>
  <si>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</si>
  <si>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</si>
  <si>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</si>
  <si>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</si>
  <si>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</si>
  <si>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</si>
  <si>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</si>
  <si>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</si>
  <si>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</si>
  <si>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</si>
  <si>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</si>
  <si>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2022 год  - 9,6 тыс. руб.;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</si>
  <si>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</si>
  <si>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</si>
  <si>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</si>
  <si>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</si>
  <si>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</si>
  <si>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</si>
  <si>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</si>
  <si>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</si>
  <si>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</si>
  <si>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</si>
  <si>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</si>
  <si>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</si>
  <si>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</si>
  <si>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</si>
  <si>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</si>
  <si>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</si>
  <si>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</si>
  <si>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</si>
  <si>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</si>
  <si>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</si>
  <si>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</si>
  <si>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</si>
  <si>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</si>
  <si>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</si>
  <si>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</si>
  <si>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</si>
  <si>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</si>
  <si>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</si>
  <si>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</si>
  <si>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</si>
  <si>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</si>
  <si>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</si>
  <si>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</si>
  <si>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</si>
  <si>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</si>
  <si>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</si>
  <si>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</si>
  <si>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Предполагаемый общий объем финансирования муниципальной программы составляет 48,1тыс. руб., в том числе:</t>
  </si>
  <si>
    <t>2021 год – 9,7 тыс. руб.;</t>
  </si>
  <si>
    <t>Объем финансирования за счет средств бюджета Мугунского сельского поселения составляет 48,1тыс. руб., в том числе: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</si>
  <si>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</si>
  <si>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</si>
  <si>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</si>
  <si>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</si>
  <si>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</si>
  <si>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</si>
  <si>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2023 год –10042,5 тыс. руб.;</t>
  </si>
  <si>
    <t>2024 год –9931,6 тыс. руб.</t>
  </si>
  <si>
    <t xml:space="preserve">2025 год -9931,6тыс. руб. </t>
  </si>
  <si>
    <t>2023 год – 9494,1. руб.;</t>
  </si>
  <si>
    <t>2024 год – 9377,8 тыс. руб.</t>
  </si>
  <si>
    <t>2025год – 9377,8 тыс. руб.</t>
  </si>
  <si>
    <t>Объем финансирования за счет средств районого бюджета  составляет 583,2 тыс. руб., в том числе:</t>
  </si>
  <si>
    <t>Прогнозный объем финансирования за счет средств областного бюджета составляет 1869,1 тыс. руб., в том числе:</t>
  </si>
  <si>
    <t>2022 год – 433,6 тыс. руб.;</t>
  </si>
  <si>
    <t>2023 год – 400,7 тыс. руб.;</t>
  </si>
  <si>
    <t>2024 год - 400,7 тыс. руб.;</t>
  </si>
  <si>
    <t>2025 год 400,7тыс. руб.</t>
  </si>
  <si>
    <t>Прогнозный объем финансирования за счет средств федерального бюджета составляет 734,0 тыс. руб., в том числе:</t>
  </si>
  <si>
    <t>2023год – 147,7 тыс. руб.;</t>
  </si>
  <si>
    <t>2024 год –153,1 тыс. руб.;</t>
  </si>
  <si>
    <t>2025год – 153,1 тыс. руб.</t>
  </si>
  <si>
    <t>2023 год -5792,3 тыс. руб.</t>
  </si>
  <si>
    <t>2024 год -4807,5тыс. руб.</t>
  </si>
  <si>
    <t>2025 год –4807,5 тыс. руб.</t>
  </si>
  <si>
    <t>2023 год – 5643,9 тыс. руб.;</t>
  </si>
  <si>
    <t>2024 год – 4653,7 тыс. руб.;</t>
  </si>
  <si>
    <t>2025 год – 4653,7 тыс. руб.</t>
  </si>
  <si>
    <t>Прогнозный объем финансирования за счет средств федерального бюджета составляет734,0 тыс. руб., в том числе:</t>
  </si>
  <si>
    <t>2023год –147,7 тыс. руб.;</t>
  </si>
  <si>
    <t>2024 год – 153,1 тыс. руб.;</t>
  </si>
  <si>
    <t>2025 год – 153,1 тыс. руб.</t>
  </si>
  <si>
    <t>2023 год – 5,0 тыс. руб.;</t>
  </si>
  <si>
    <t>2024 год – 5,0тыс. руб.;</t>
  </si>
  <si>
    <t>2025 год –5,0 тыс. руб.</t>
  </si>
  <si>
    <t>2023 год –5,0 тыс. руб.;</t>
  </si>
  <si>
    <t>2024 год – 5,0 тыс. руб.;</t>
  </si>
  <si>
    <t>2025 год – 5,0 тыс. руб.</t>
  </si>
  <si>
    <t>2023 год – 1283,86 тыс. руб.;</t>
  </si>
  <si>
    <t>2024 год –1381,7 тыс. руб.;</t>
  </si>
  <si>
    <t>2025 год – 1381,8 тыс. руб.</t>
  </si>
  <si>
    <t>2023 год – 1283,8 тыс. руб.;</t>
  </si>
  <si>
    <t>2024 год – 1381,7 тыс. руб.;</t>
  </si>
  <si>
    <t>2025 год – 1381,7тыс. руб.</t>
  </si>
  <si>
    <t>Прогнозный объем финансирования за счет средств областного бюджета составляет 351,6 тыс. руб., в том числе:</t>
  </si>
  <si>
    <t>2022 год  -251,0тыс. руб.;</t>
  </si>
  <si>
    <t>2023 год – 130,5 тыс. руб.;</t>
  </si>
  <si>
    <t>2024 год – 130,5 тыс. руб.;</t>
  </si>
  <si>
    <t>2025 год – 130,5 тыс. руб.</t>
  </si>
  <si>
    <t>Объем финансирования за счет средств бюджета Мугунского сельского поселения составляет 653,2 тыс. руб., в том числе:</t>
  </si>
  <si>
    <t>Прогнозный объем финансирования за счет средств областного бюджета составляет 119,4 тыс. руб., в том числе:</t>
  </si>
  <si>
    <t>2022 год – 59,4 тыс. руб.;</t>
  </si>
  <si>
    <t>2023 год –2818,8 тыс. руб.;</t>
  </si>
  <si>
    <t>2024 год – 3594,8 тыс. руб.;</t>
  </si>
  <si>
    <t>2025 год – 3594,8тыс. руб.</t>
  </si>
  <si>
    <t>2023 год – 2418,8тыс. руб.;</t>
  </si>
  <si>
    <t>2024 год – 3194,8 тыс. руб.;</t>
  </si>
  <si>
    <t>2025 год – 3194,8 тыс. руб.</t>
  </si>
  <si>
    <t>Прогнозный объем финансирования за счет средств областного бюджета составляет 1394,6тыс. руб., в том числе:</t>
  </si>
  <si>
    <t>2022 год – 122,5 тыс. руб.;</t>
  </si>
  <si>
    <t>2023 год – 400,0 тыс. руб.;</t>
  </si>
  <si>
    <t>2024 год – 400,0 тыс. руб.;</t>
  </si>
  <si>
    <t>2025 год –400,0 тыс. руб.</t>
  </si>
  <si>
    <t>Предполагаемый общий объем финансирования муниципальной программы составляет  10,0 тыс. руб., в том числе:</t>
  </si>
  <si>
    <t>2022 год – 2,5 тыс. руб.;</t>
  </si>
  <si>
    <t>2023 год – 2,5тыс. руб.;</t>
  </si>
  <si>
    <t>2024 год – 2,5 тыс. руб.;</t>
  </si>
  <si>
    <t>2025 год – 2,5 тыс. руб.</t>
  </si>
  <si>
    <t>Объем финансирования за счет средств бюджета Мугунского сельского поселения составляет 10,0 тыс. руб., в том числе:</t>
  </si>
  <si>
    <t>2023 год – 2,5 тыс. руб.;</t>
  </si>
  <si>
    <t>2021 год -7913,1тыс. руб.</t>
  </si>
  <si>
    <t>2021 год – 11116,9 тыс. руб.;</t>
  </si>
  <si>
    <t>2021 год – 1016,3 тыс. руб.;</t>
  </si>
  <si>
    <t>2022 год – 27,2 тыс. руб.;</t>
  </si>
  <si>
    <t>Предполагаемый общий объем финансирования муниципальной программы составляет 42,2 тыс. руб., в том числе:</t>
  </si>
  <si>
    <t>Объем финансирования за счет средств бюджета Мугунского сельского поселения составляет 42,2 тыс. руб., в том числе:</t>
  </si>
  <si>
    <t>2022 год – 154,7 тыс. руб.;</t>
  </si>
  <si>
    <t>2022 год - 151,6 тыс. руб.;</t>
  </si>
  <si>
    <t>2022 год – 151,6 тыс. руб.;</t>
  </si>
  <si>
    <t>2022 год  - 1505,9 тыс. руб.;</t>
  </si>
  <si>
    <t>Объем финансирования за счет средств бюджета Мугунского сельского поселения составляет 6569,4 тыс. руб, в том числе</t>
  </si>
  <si>
    <t>2022 год –14542,0 тыс. руб.;</t>
  </si>
  <si>
    <t>Предполагаемый общий объем финансирования муниципальной программы составляет  58455,0 тыс. руб., в том числе:</t>
  </si>
  <si>
    <t>2022 год – 13956,8 тыс. руб.;</t>
  </si>
  <si>
    <t>Объем финансирования за счет средств бюджета Мугунского сельского поселения составляет 55266,0 тыс. руб., в том числе:</t>
  </si>
  <si>
    <t xml:space="preserve"> Глава Мугунского</t>
  </si>
  <si>
    <t>В.Н.Кучеров</t>
  </si>
  <si>
    <t xml:space="preserve"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г.. №8А от 23.03.2022 г.,  № 11А от 08.04.2022 г., 13.07.2022 г. № 17, 08.08.2022 г. № 18А) 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</si>
  <si>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1Б, от 23.03.2022 г. № 8А, № 11А от 08.04.2022 г.13.08.2022 г. № 17, 08.08.2022 г. № 18А)   (далее - Программа) следующие изменения:</t>
  </si>
  <si>
    <t>2022 год  - 1791,6 тыс. руб.;</t>
  </si>
  <si>
    <t>Предполагаемый общий объем финансирования муниципальной программы составляет 6955,7 тыс. руб,в том числе:</t>
  </si>
  <si>
    <t>2022 год – 248,1 тыс. руб.;</t>
  </si>
  <si>
    <t>Предполагаемый общий объем финансирования муниципальной программы составляет  830,2 тыс. руб., в том числе:</t>
  </si>
  <si>
    <t>2022 год -8076,3 тыс. руб.</t>
  </si>
  <si>
    <t xml:space="preserve">Предполагаемый общий объем финансирования муниципальной программы составляет 31396,7 тыс. руб., в том числе: </t>
  </si>
  <si>
    <t>2022 год – 7924,0 тыс. руб.;</t>
  </si>
  <si>
    <t>7276,5, тыс. руб.;</t>
  </si>
  <si>
    <t>Объем финансирования за счет средств бюджета Мугунского сельского поселения составляет 30151,8 руб., в том числе:</t>
  </si>
  <si>
    <t>2022 год – 4386,6 тыс. руб.;</t>
  </si>
  <si>
    <t>Предполагаемый общий объем финансирования муниципальной программы составляет 19178,1 тыс. руб., в том числе:</t>
  </si>
  <si>
    <t>Объем финансирования за счет средств бюджета Мугунского сельского поселения составляет 17698, тыс. руб., в том числе:</t>
  </si>
  <si>
    <t>2022 год – 4264,1 тыс. руб.;</t>
  </si>
  <si>
    <t xml:space="preserve">             25.10.2022 г.                                                                                          № 27А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</si>
</sst>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"/>
    <numFmt numFmtId="166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165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5" fontId="3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8" xfId="0" applyFont="1" applyBorder="1" applyAlignment="1"/>
    <xf numFmtId="0" fontId="0" fillId="0" borderId="0" xfId="0" applyAlignment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9"/>
  <sheetViews>
    <sheetView topLeftCell="A321" workbookViewId="0">
      <selection activeCell="A10" sqref="A10:G10"/>
    </sheetView>
  </sheetViews>
  <sheetFormatPr defaultRowHeight="15" x14ac:dyDescent="0.25"/>
  <cols>
    <col min="1" max="1" width="23.7109375" customWidth="1"/>
    <col min="2" max="2" width="9.140625" customWidth="1"/>
    <col min="3" max="3" width="25.5703125" customWidth="1"/>
    <col min="6" max="6" width="8.7109375" customWidth="1"/>
    <col min="7" max="7" width="2.85546875" customWidth="1"/>
    <col min="8" max="9" width="0.140625" hidden="1" customWidth="1"/>
    <col min="10" max="10" width="2.140625" hidden="1" customWidth="1"/>
    <col min="11" max="11" width="67" hidden="1" customWidth="1"/>
    <col min="12" max="12" width="60.5703125" hidden="1" customWidth="1"/>
    <col min="13" max="13" width="47.5703125" hidden="1" customWidth="1"/>
    <col min="14" max="14" width="10.28515625" hidden="1" customWidth="1"/>
    <col min="15" max="15" width="4.85546875" customWidth="1"/>
  </cols>
  <sheetData>
    <row r="1" spans="1:16" x14ac:dyDescent="0.25">
      <c r="A1" s="105"/>
      <c r="B1" s="106"/>
      <c r="C1" s="106"/>
      <c r="D1" s="106"/>
      <c r="E1" s="106"/>
      <c r="F1" s="106"/>
      <c r="G1" s="106"/>
    </row>
    <row r="2" spans="1:16" ht="34.5" customHeight="1" x14ac:dyDescent="0.25">
      <c r="A2" s="66" t="s">
        <v>20</v>
      </c>
      <c r="B2" s="66"/>
      <c r="C2" s="66"/>
      <c r="D2" s="66"/>
      <c r="E2" s="66"/>
      <c r="F2" s="66"/>
      <c r="G2" s="66"/>
      <c r="H2" s="42"/>
      <c r="I2" s="42"/>
      <c r="J2" s="42"/>
      <c r="K2" s="42"/>
      <c r="L2" s="17"/>
      <c r="M2" s="17"/>
      <c r="N2" s="17"/>
      <c r="O2" s="17"/>
      <c r="P2" s="17"/>
    </row>
    <row r="3" spans="1:16" ht="15.75" x14ac:dyDescent="0.25">
      <c r="A3" s="67" t="s">
        <v>21</v>
      </c>
      <c r="B3" s="67"/>
      <c r="C3" s="67"/>
      <c r="D3" s="67"/>
      <c r="E3" s="67"/>
      <c r="F3" s="67"/>
      <c r="G3" s="67"/>
      <c r="H3" s="42"/>
      <c r="I3" s="42"/>
      <c r="J3" s="42"/>
      <c r="K3" s="42"/>
      <c r="L3" s="17"/>
      <c r="M3" s="17"/>
      <c r="N3" s="17"/>
      <c r="O3" s="17"/>
      <c r="P3" s="17"/>
    </row>
    <row r="4" spans="1:16" ht="15.75" x14ac:dyDescent="0.25">
      <c r="A4" s="67" t="s">
        <v>22</v>
      </c>
      <c r="B4" s="67"/>
      <c r="C4" s="67"/>
      <c r="D4" s="67"/>
      <c r="E4" s="67"/>
      <c r="F4" s="67"/>
      <c r="G4" s="67"/>
      <c r="H4" s="42"/>
      <c r="I4" s="42"/>
      <c r="J4" s="42"/>
      <c r="K4" s="42"/>
      <c r="L4" s="17"/>
      <c r="M4" s="17"/>
      <c r="N4" s="17"/>
      <c r="O4" s="17"/>
      <c r="P4" s="17"/>
    </row>
    <row r="5" spans="1:16" ht="15.75" x14ac:dyDescent="0.25">
      <c r="A5" s="67" t="s">
        <v>23</v>
      </c>
      <c r="B5" s="67"/>
      <c r="C5" s="67"/>
      <c r="D5" s="67"/>
      <c r="E5" s="67"/>
      <c r="F5" s="67"/>
      <c r="G5" s="67"/>
      <c r="H5" s="42"/>
      <c r="I5" s="42"/>
      <c r="J5" s="42"/>
      <c r="K5" s="42"/>
      <c r="L5" s="17"/>
      <c r="M5" s="17"/>
      <c r="N5" s="17"/>
      <c r="O5" s="17"/>
      <c r="P5" s="17"/>
    </row>
    <row r="6" spans="1:16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17"/>
      <c r="M6" s="17"/>
      <c r="N6" s="17"/>
      <c r="O6" s="17"/>
      <c r="P6" s="17"/>
    </row>
    <row r="7" spans="1:16" ht="15.75" x14ac:dyDescent="0.25">
      <c r="A7" s="67" t="s">
        <v>24</v>
      </c>
      <c r="B7" s="67"/>
      <c r="C7" s="67"/>
      <c r="D7" s="67"/>
      <c r="E7" s="67"/>
      <c r="F7" s="67"/>
      <c r="G7" s="67"/>
      <c r="H7" s="42"/>
      <c r="I7" s="42"/>
      <c r="J7" s="42"/>
      <c r="K7" s="42"/>
      <c r="L7" s="17"/>
      <c r="M7" s="17"/>
      <c r="N7" s="17"/>
      <c r="O7" s="17"/>
      <c r="P7" s="17"/>
    </row>
    <row r="8" spans="1:16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7"/>
      <c r="M8" s="17"/>
      <c r="N8" s="17"/>
      <c r="O8" s="17"/>
      <c r="P8" s="17"/>
    </row>
    <row r="9" spans="1:16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17"/>
      <c r="M9" s="17"/>
      <c r="N9" s="17"/>
      <c r="O9" s="17"/>
      <c r="P9" s="17"/>
    </row>
    <row r="10" spans="1:16" x14ac:dyDescent="0.25">
      <c r="A10" s="68" t="s">
        <v>220</v>
      </c>
      <c r="B10" s="68"/>
      <c r="C10" s="68"/>
      <c r="D10" s="68"/>
      <c r="E10" s="68"/>
      <c r="F10" s="68"/>
      <c r="G10" s="68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25">
      <c r="A11" s="69" t="s">
        <v>93</v>
      </c>
      <c r="B11" s="69"/>
      <c r="C11" s="69"/>
      <c r="D11" s="69"/>
      <c r="E11" s="69"/>
      <c r="F11" s="69"/>
      <c r="G11" s="69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85.25" customHeight="1" x14ac:dyDescent="0.25">
      <c r="A13" s="76" t="s">
        <v>205</v>
      </c>
      <c r="B13" s="76"/>
      <c r="C13" s="7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25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25">
      <c r="A50" s="113" t="s">
        <v>35</v>
      </c>
      <c r="B50" s="113"/>
      <c r="C50" s="113"/>
      <c r="D50" s="113"/>
      <c r="E50" s="113"/>
      <c r="F50" s="113"/>
      <c r="G50" s="113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3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7.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3.5" customHeight="1" x14ac:dyDescent="0.25">
      <c r="A55" s="104" t="s">
        <v>25</v>
      </c>
      <c r="B55" s="104"/>
      <c r="C55" s="104"/>
      <c r="D55" s="104"/>
      <c r="E55" s="104"/>
      <c r="F55" s="104"/>
      <c r="G55" s="104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3.75" hidden="1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25">
      <c r="A57" s="76" t="s">
        <v>206</v>
      </c>
      <c r="B57" s="76"/>
      <c r="C57" s="76"/>
      <c r="D57" s="76"/>
      <c r="E57" s="76"/>
      <c r="F57" s="76"/>
      <c r="G57" s="76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25">
      <c r="A58" s="76" t="s">
        <v>36</v>
      </c>
      <c r="B58" s="76"/>
      <c r="C58" s="76"/>
      <c r="D58" s="76"/>
      <c r="E58" s="76"/>
      <c r="F58" s="76"/>
      <c r="G58" s="76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351.7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25">
      <c r="A60" s="63" t="s">
        <v>26</v>
      </c>
      <c r="B60" s="110" t="s">
        <v>200</v>
      </c>
      <c r="C60" s="111"/>
      <c r="D60" s="111"/>
      <c r="E60" s="111"/>
      <c r="F60" s="111"/>
      <c r="G60" s="112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75" x14ac:dyDescent="0.25">
      <c r="A61" s="64"/>
      <c r="B61" s="98" t="s">
        <v>113</v>
      </c>
      <c r="C61" s="99"/>
      <c r="D61" s="99"/>
      <c r="E61" s="99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75" x14ac:dyDescent="0.25">
      <c r="A62" s="64"/>
      <c r="B62" s="98" t="s">
        <v>199</v>
      </c>
      <c r="C62" s="99"/>
      <c r="D62" s="99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75" x14ac:dyDescent="0.25">
      <c r="A63" s="64"/>
      <c r="B63" s="98" t="s">
        <v>124</v>
      </c>
      <c r="C63" s="99"/>
      <c r="D63" s="99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75" x14ac:dyDescent="0.25">
      <c r="A64" s="64"/>
      <c r="B64" s="98" t="s">
        <v>125</v>
      </c>
      <c r="C64" s="99"/>
      <c r="D64" s="99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75" x14ac:dyDescent="0.25">
      <c r="A65" s="64"/>
      <c r="B65" s="98" t="s">
        <v>126</v>
      </c>
      <c r="C65" s="99"/>
      <c r="D65" s="99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25">
      <c r="A66" s="64"/>
      <c r="B66" s="83" t="s">
        <v>202</v>
      </c>
      <c r="C66" s="84"/>
      <c r="D66" s="84"/>
      <c r="E66" s="84"/>
      <c r="F66" s="84"/>
      <c r="G66" s="85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25">
      <c r="A67" s="64"/>
      <c r="B67" s="27" t="s">
        <v>114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75" x14ac:dyDescent="0.25">
      <c r="A68" s="64"/>
      <c r="B68" s="27" t="s">
        <v>201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75" x14ac:dyDescent="0.25">
      <c r="A69" s="64"/>
      <c r="B69" s="27" t="s">
        <v>127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75" x14ac:dyDescent="0.25">
      <c r="A70" s="64"/>
      <c r="B70" s="27" t="s">
        <v>128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75" x14ac:dyDescent="0.25">
      <c r="A71" s="64"/>
      <c r="B71" s="27" t="s">
        <v>129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25">
      <c r="A72" s="64"/>
      <c r="B72" s="107" t="s">
        <v>130</v>
      </c>
      <c r="C72" s="108"/>
      <c r="D72" s="108"/>
      <c r="E72" s="108"/>
      <c r="F72" s="108"/>
      <c r="G72" s="109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25">
      <c r="A73" s="64"/>
      <c r="B73" s="107"/>
      <c r="C73" s="108"/>
      <c r="D73" s="108"/>
      <c r="E73" s="108"/>
      <c r="F73" s="108"/>
      <c r="G73" s="109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75" x14ac:dyDescent="0.25">
      <c r="A74" s="64"/>
      <c r="B74" s="27" t="s">
        <v>111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75" x14ac:dyDescent="0.25">
      <c r="A75" s="64"/>
      <c r="B75" s="27" t="s">
        <v>103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75" x14ac:dyDescent="0.25">
      <c r="A76" s="64"/>
      <c r="B76" s="27" t="s">
        <v>83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75" x14ac:dyDescent="0.25">
      <c r="A77" s="64"/>
      <c r="B77" s="27" t="s">
        <v>104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25">
      <c r="A78" s="64"/>
      <c r="B78" s="27" t="s">
        <v>105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25">
      <c r="A79" s="64"/>
      <c r="B79" s="83" t="s">
        <v>131</v>
      </c>
      <c r="C79" s="84"/>
      <c r="D79" s="84"/>
      <c r="E79" s="84"/>
      <c r="F79" s="84"/>
      <c r="G79" s="85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75" x14ac:dyDescent="0.25">
      <c r="A80" s="64"/>
      <c r="B80" s="27" t="s">
        <v>108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75" x14ac:dyDescent="0.25">
      <c r="A81" s="64"/>
      <c r="B81" s="27" t="s">
        <v>132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75" x14ac:dyDescent="0.25">
      <c r="A82" s="64"/>
      <c r="B82" s="27" t="s">
        <v>133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75" x14ac:dyDescent="0.25">
      <c r="A83" s="64"/>
      <c r="B83" s="27" t="s">
        <v>134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75" x14ac:dyDescent="0.25">
      <c r="A84" s="64"/>
      <c r="B84" s="27" t="s">
        <v>135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25">
      <c r="A85" s="64"/>
      <c r="B85" s="83" t="s">
        <v>136</v>
      </c>
      <c r="C85" s="84"/>
      <c r="D85" s="84"/>
      <c r="E85" s="84"/>
      <c r="F85" s="84"/>
      <c r="G85" s="85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75" x14ac:dyDescent="0.25">
      <c r="A86" s="64"/>
      <c r="B86" s="27" t="s">
        <v>71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75" x14ac:dyDescent="0.25">
      <c r="A87" s="64"/>
      <c r="B87" s="27" t="s">
        <v>195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75" x14ac:dyDescent="0.25">
      <c r="A88" s="64"/>
      <c r="B88" s="27" t="s">
        <v>137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75" x14ac:dyDescent="0.25">
      <c r="A89" s="64"/>
      <c r="B89" s="27" t="s">
        <v>138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75" x14ac:dyDescent="0.25">
      <c r="A90" s="65"/>
      <c r="B90" s="32" t="s">
        <v>139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75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25">
      <c r="A92" s="76" t="s">
        <v>27</v>
      </c>
      <c r="B92" s="76"/>
      <c r="C92" s="76"/>
      <c r="D92" s="76"/>
      <c r="E92" s="76"/>
      <c r="F92" s="76"/>
      <c r="G92" s="76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25">
      <c r="A93" s="76" t="s">
        <v>53</v>
      </c>
      <c r="B93" s="76"/>
      <c r="C93" s="76"/>
      <c r="D93" s="76"/>
      <c r="E93" s="76"/>
      <c r="F93" s="76"/>
      <c r="G93" s="76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75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25">
      <c r="A95" s="70" t="s">
        <v>26</v>
      </c>
      <c r="B95" s="92" t="s">
        <v>212</v>
      </c>
      <c r="C95" s="93"/>
      <c r="D95" s="93"/>
      <c r="E95" s="93"/>
      <c r="F95" s="93"/>
      <c r="G95" s="93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75" x14ac:dyDescent="0.25">
      <c r="A96" s="71"/>
      <c r="B96" s="36" t="s">
        <v>188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75" x14ac:dyDescent="0.25">
      <c r="A97" s="71"/>
      <c r="B97" s="36" t="s">
        <v>211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75" x14ac:dyDescent="0.25">
      <c r="A98" s="71"/>
      <c r="B98" s="36" t="s">
        <v>140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75" x14ac:dyDescent="0.25">
      <c r="A99" s="71"/>
      <c r="B99" s="36" t="s">
        <v>141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75" x14ac:dyDescent="0.25">
      <c r="A100" s="71"/>
      <c r="B100" s="36" t="s">
        <v>142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25">
      <c r="A101" s="71"/>
      <c r="B101" s="83" t="s">
        <v>215</v>
      </c>
      <c r="C101" s="84"/>
      <c r="D101" s="84"/>
      <c r="E101" s="84"/>
      <c r="F101" s="84"/>
      <c r="G101" s="84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75" x14ac:dyDescent="0.25">
      <c r="A102" s="71"/>
      <c r="B102" s="36" t="s">
        <v>112</v>
      </c>
      <c r="C102" s="27" t="s">
        <v>214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75" x14ac:dyDescent="0.25">
      <c r="A103" s="71"/>
      <c r="B103" s="36" t="s">
        <v>213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75" x14ac:dyDescent="0.25">
      <c r="A104" s="71"/>
      <c r="B104" s="36" t="s">
        <v>143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75" x14ac:dyDescent="0.25">
      <c r="A105" s="71"/>
      <c r="B105" s="36" t="s">
        <v>144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75" x14ac:dyDescent="0.25">
      <c r="A106" s="71"/>
      <c r="B106" s="36" t="s">
        <v>145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25">
      <c r="A107" s="71"/>
      <c r="B107" s="107" t="s">
        <v>107</v>
      </c>
      <c r="C107" s="108"/>
      <c r="D107" s="108"/>
      <c r="E107" s="108"/>
      <c r="F107" s="108"/>
      <c r="G107" s="109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75" x14ac:dyDescent="0.25">
      <c r="A108" s="71"/>
      <c r="B108" s="107"/>
      <c r="C108" s="108"/>
      <c r="D108" s="108"/>
      <c r="E108" s="108"/>
      <c r="F108" s="108"/>
      <c r="G108" s="109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75" x14ac:dyDescent="0.25">
      <c r="A109" s="71"/>
      <c r="B109" s="27" t="s">
        <v>102</v>
      </c>
      <c r="C109" s="27" t="s">
        <v>109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75" x14ac:dyDescent="0.25">
      <c r="A110" s="71"/>
      <c r="B110" s="27" t="s">
        <v>103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75" x14ac:dyDescent="0.25">
      <c r="A111" s="71"/>
      <c r="B111" s="27" t="s">
        <v>83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75" x14ac:dyDescent="0.25">
      <c r="A112" s="71"/>
      <c r="B112" s="27" t="s">
        <v>104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75" x14ac:dyDescent="0.25">
      <c r="A113" s="71"/>
      <c r="B113" s="27" t="s">
        <v>105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25">
      <c r="A114" s="71"/>
      <c r="B114" s="83" t="s">
        <v>28</v>
      </c>
      <c r="C114" s="84"/>
      <c r="D114" s="84"/>
      <c r="E114" s="84"/>
      <c r="F114" s="84"/>
      <c r="G114" s="84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75" x14ac:dyDescent="0.25">
      <c r="A115" s="71"/>
      <c r="B115" s="36" t="s">
        <v>72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75" x14ac:dyDescent="0.25">
      <c r="A116" s="71"/>
      <c r="B116" s="36" t="s">
        <v>74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75" x14ac:dyDescent="0.25">
      <c r="A117" s="71"/>
      <c r="B117" s="36" t="s">
        <v>73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75" x14ac:dyDescent="0.25">
      <c r="A118" s="71"/>
      <c r="B118" s="36" t="s">
        <v>75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75" x14ac:dyDescent="0.25">
      <c r="A119" s="71"/>
      <c r="B119" s="36" t="s">
        <v>76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25">
      <c r="A120" s="71"/>
      <c r="B120" s="83" t="s">
        <v>146</v>
      </c>
      <c r="C120" s="84"/>
      <c r="D120" s="84"/>
      <c r="E120" s="84"/>
      <c r="F120" s="84"/>
      <c r="G120" s="84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75" x14ac:dyDescent="0.25">
      <c r="A121" s="71"/>
      <c r="B121" s="36" t="s">
        <v>71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75" x14ac:dyDescent="0.25">
      <c r="A122" s="71"/>
      <c r="B122" s="36" t="s">
        <v>196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75" x14ac:dyDescent="0.25">
      <c r="A123" s="71"/>
      <c r="B123" s="36" t="s">
        <v>147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75" x14ac:dyDescent="0.25">
      <c r="A124" s="71"/>
      <c r="B124" s="36" t="s">
        <v>148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75" x14ac:dyDescent="0.25">
      <c r="A125" s="72"/>
      <c r="B125" s="38" t="s">
        <v>149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75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25">
      <c r="A127" s="76" t="s">
        <v>52</v>
      </c>
      <c r="B127" s="76"/>
      <c r="C127" s="76"/>
      <c r="D127" s="76"/>
      <c r="E127" s="76"/>
      <c r="F127" s="76"/>
      <c r="G127" s="76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75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25">
      <c r="A129" s="70" t="s">
        <v>29</v>
      </c>
      <c r="B129" s="77" t="s">
        <v>115</v>
      </c>
      <c r="C129" s="78"/>
      <c r="D129" s="78"/>
      <c r="E129" s="78"/>
      <c r="F129" s="78"/>
      <c r="G129" s="78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75" x14ac:dyDescent="0.25">
      <c r="A130" s="71"/>
      <c r="B130" s="36" t="s">
        <v>116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75" x14ac:dyDescent="0.25">
      <c r="A131" s="71"/>
      <c r="B131" s="36" t="s">
        <v>77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75" x14ac:dyDescent="0.25">
      <c r="A132" s="71"/>
      <c r="B132" s="36" t="s">
        <v>78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75" x14ac:dyDescent="0.25">
      <c r="A133" s="71"/>
      <c r="B133" s="36" t="s">
        <v>79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75" x14ac:dyDescent="0.25">
      <c r="A134" s="71"/>
      <c r="B134" s="36" t="s">
        <v>80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25">
      <c r="A135" s="71"/>
      <c r="B135" s="73" t="s">
        <v>117</v>
      </c>
      <c r="C135" s="74"/>
      <c r="D135" s="74"/>
      <c r="E135" s="74"/>
      <c r="F135" s="74"/>
      <c r="G135" s="74"/>
      <c r="H135" s="75"/>
      <c r="I135" s="23"/>
      <c r="J135" s="23"/>
      <c r="K135" s="23"/>
      <c r="L135" s="23"/>
      <c r="M135" s="23"/>
      <c r="N135" s="23"/>
      <c r="O135" s="23"/>
      <c r="P135" s="23"/>
    </row>
    <row r="136" spans="1:16" ht="15.75" x14ac:dyDescent="0.25">
      <c r="A136" s="71"/>
      <c r="B136" s="36" t="s">
        <v>116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75" x14ac:dyDescent="0.25">
      <c r="A137" s="71"/>
      <c r="B137" s="36" t="s">
        <v>77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75" x14ac:dyDescent="0.25">
      <c r="A138" s="71"/>
      <c r="B138" s="36" t="s">
        <v>78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75" x14ac:dyDescent="0.25">
      <c r="A139" s="71"/>
      <c r="B139" s="36" t="s">
        <v>79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75" x14ac:dyDescent="0.25">
      <c r="A140" s="71"/>
      <c r="B140" s="36" t="s">
        <v>80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25">
      <c r="A141" s="71"/>
      <c r="B141" s="73" t="s">
        <v>30</v>
      </c>
      <c r="C141" s="74"/>
      <c r="D141" s="74"/>
      <c r="E141" s="74"/>
      <c r="F141" s="74"/>
      <c r="G141" s="74"/>
      <c r="H141" s="75"/>
      <c r="I141" s="23"/>
      <c r="J141" s="23"/>
      <c r="K141" s="23"/>
      <c r="L141" s="23"/>
      <c r="M141" s="23"/>
      <c r="N141" s="23"/>
      <c r="O141" s="23"/>
      <c r="P141" s="23"/>
    </row>
    <row r="142" spans="1:16" ht="15.75" x14ac:dyDescent="0.25">
      <c r="A142" s="71"/>
      <c r="B142" s="36" t="s">
        <v>82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75" x14ac:dyDescent="0.25">
      <c r="A143" s="71"/>
      <c r="B143" s="36" t="s">
        <v>81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75" x14ac:dyDescent="0.25">
      <c r="A144" s="71"/>
      <c r="B144" s="36" t="s">
        <v>83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75" x14ac:dyDescent="0.25">
      <c r="A145" s="71"/>
      <c r="B145" s="36" t="s">
        <v>84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75" x14ac:dyDescent="0.25">
      <c r="A146" s="71"/>
      <c r="B146" s="36" t="s">
        <v>85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25">
      <c r="A147" s="71"/>
      <c r="B147" s="73" t="s">
        <v>32</v>
      </c>
      <c r="C147" s="74"/>
      <c r="D147" s="74"/>
      <c r="E147" s="74"/>
      <c r="F147" s="74"/>
      <c r="G147" s="74"/>
      <c r="H147" s="75"/>
      <c r="I147" s="23"/>
      <c r="J147" s="23"/>
      <c r="K147" s="23"/>
      <c r="L147" s="23"/>
      <c r="M147" s="23"/>
      <c r="N147" s="23"/>
      <c r="O147" s="23"/>
      <c r="P147" s="23"/>
    </row>
    <row r="148" spans="1:16" ht="15.75" x14ac:dyDescent="0.25">
      <c r="A148" s="71"/>
      <c r="B148" s="36" t="s">
        <v>82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75" x14ac:dyDescent="0.25">
      <c r="A149" s="71"/>
      <c r="B149" s="36" t="s">
        <v>81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75" x14ac:dyDescent="0.25">
      <c r="A150" s="71"/>
      <c r="B150" s="36" t="s">
        <v>83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75" x14ac:dyDescent="0.25">
      <c r="A151" s="71"/>
      <c r="B151" s="36" t="s">
        <v>84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75" x14ac:dyDescent="0.25">
      <c r="A152" s="72"/>
      <c r="B152" s="36" t="s">
        <v>85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75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75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25">
      <c r="A155" s="79" t="s">
        <v>51</v>
      </c>
      <c r="B155" s="79"/>
      <c r="C155" s="79"/>
      <c r="D155" s="79"/>
      <c r="E155" s="79"/>
      <c r="F155" s="79"/>
      <c r="G155" s="79"/>
      <c r="H155" s="79"/>
      <c r="I155" s="23"/>
      <c r="J155" s="23"/>
      <c r="K155" s="23"/>
      <c r="L155" s="23"/>
      <c r="M155" s="23"/>
      <c r="N155" s="23"/>
      <c r="O155" s="23"/>
      <c r="P155" s="23"/>
    </row>
    <row r="156" spans="1:16" ht="15.75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25">
      <c r="A157" s="70" t="s">
        <v>29</v>
      </c>
      <c r="B157" s="80" t="s">
        <v>208</v>
      </c>
      <c r="C157" s="81"/>
      <c r="D157" s="81"/>
      <c r="E157" s="81"/>
      <c r="F157" s="81"/>
      <c r="G157" s="81"/>
      <c r="H157" s="82"/>
      <c r="I157" s="23"/>
      <c r="J157" s="23"/>
      <c r="K157" s="23"/>
      <c r="L157" s="23"/>
      <c r="M157" s="23"/>
      <c r="N157" s="23"/>
      <c r="O157" s="23"/>
      <c r="P157" s="23"/>
    </row>
    <row r="158" spans="1:16" ht="15.75" x14ac:dyDescent="0.25">
      <c r="A158" s="71"/>
      <c r="B158" s="36" t="s">
        <v>189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75" x14ac:dyDescent="0.25">
      <c r="A159" s="71"/>
      <c r="B159" s="36" t="s">
        <v>207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75" x14ac:dyDescent="0.25">
      <c r="A160" s="71"/>
      <c r="B160" s="36" t="s">
        <v>156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75" x14ac:dyDescent="0.25">
      <c r="A161" s="71"/>
      <c r="B161" s="36" t="s">
        <v>157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75" x14ac:dyDescent="0.25">
      <c r="A162" s="71"/>
      <c r="B162" s="36" t="s">
        <v>158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25">
      <c r="A163" s="71"/>
      <c r="B163" s="83" t="s">
        <v>198</v>
      </c>
      <c r="C163" s="84"/>
      <c r="D163" s="84"/>
      <c r="E163" s="84"/>
      <c r="F163" s="84"/>
      <c r="G163" s="84"/>
      <c r="H163" s="85"/>
      <c r="I163" s="23"/>
      <c r="J163" s="23"/>
      <c r="K163" s="23"/>
      <c r="L163" s="23"/>
      <c r="M163" s="23"/>
      <c r="N163" s="23"/>
      <c r="O163" s="23"/>
      <c r="P163" s="23"/>
    </row>
    <row r="164" spans="1:16" ht="15.75" x14ac:dyDescent="0.25">
      <c r="A164" s="71"/>
      <c r="B164" s="36" t="s">
        <v>190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75" x14ac:dyDescent="0.25">
      <c r="A165" s="71"/>
      <c r="B165" s="36" t="s">
        <v>197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75" x14ac:dyDescent="0.25">
      <c r="A166" s="71"/>
      <c r="B166" s="36" t="s">
        <v>159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75" x14ac:dyDescent="0.25">
      <c r="A167" s="71"/>
      <c r="B167" s="36" t="s">
        <v>160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75" x14ac:dyDescent="0.25">
      <c r="A168" s="71"/>
      <c r="B168" s="36" t="s">
        <v>161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25">
      <c r="A169" s="71"/>
      <c r="B169" s="73" t="s">
        <v>162</v>
      </c>
      <c r="C169" s="74"/>
      <c r="D169" s="74"/>
      <c r="E169" s="74"/>
      <c r="F169" s="74"/>
      <c r="G169" s="74"/>
      <c r="H169" s="75"/>
      <c r="I169" s="23"/>
      <c r="J169" s="23"/>
      <c r="K169" s="23"/>
      <c r="L169" s="23"/>
      <c r="M169" s="23"/>
      <c r="N169" s="23"/>
      <c r="O169" s="23"/>
      <c r="P169" s="23"/>
    </row>
    <row r="170" spans="1:16" ht="15.75" x14ac:dyDescent="0.25">
      <c r="A170" s="71"/>
      <c r="B170" s="36" t="s">
        <v>86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75" x14ac:dyDescent="0.25">
      <c r="A171" s="71"/>
      <c r="B171" s="36" t="s">
        <v>163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75" x14ac:dyDescent="0.25">
      <c r="A172" s="71"/>
      <c r="B172" s="36" t="s">
        <v>83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75" x14ac:dyDescent="0.25">
      <c r="A173" s="71"/>
      <c r="B173" s="36" t="s">
        <v>84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75" x14ac:dyDescent="0.25">
      <c r="A174" s="71"/>
      <c r="B174" s="36" t="s">
        <v>85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25">
      <c r="A175" s="71"/>
      <c r="B175" s="73" t="s">
        <v>32</v>
      </c>
      <c r="C175" s="74"/>
      <c r="D175" s="74"/>
      <c r="E175" s="74"/>
      <c r="F175" s="74"/>
      <c r="G175" s="74"/>
      <c r="H175" s="75"/>
      <c r="I175" s="23"/>
      <c r="J175" s="23"/>
      <c r="K175" s="23"/>
      <c r="L175" s="23"/>
      <c r="M175" s="23"/>
      <c r="N175" s="23"/>
      <c r="O175" s="23"/>
      <c r="P175" s="23"/>
    </row>
    <row r="176" spans="1:16" ht="15.75" x14ac:dyDescent="0.25">
      <c r="A176" s="71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75" x14ac:dyDescent="0.25">
      <c r="A177" s="71"/>
      <c r="B177" s="36" t="s">
        <v>87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75" x14ac:dyDescent="0.25">
      <c r="A178" s="71"/>
      <c r="B178" s="36" t="s">
        <v>88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75" x14ac:dyDescent="0.25">
      <c r="A179" s="71"/>
      <c r="B179" s="36" t="s">
        <v>89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75" x14ac:dyDescent="0.25">
      <c r="A180" s="72"/>
      <c r="B180" s="38" t="s">
        <v>90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75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25">
      <c r="A182" s="79" t="s">
        <v>50</v>
      </c>
      <c r="B182" s="79"/>
      <c r="C182" s="79"/>
      <c r="D182" s="79"/>
      <c r="E182" s="79"/>
      <c r="F182" s="79"/>
      <c r="G182" s="79"/>
      <c r="H182" s="79"/>
      <c r="I182" s="23"/>
      <c r="J182" s="23"/>
      <c r="K182" s="23"/>
      <c r="L182" s="23"/>
      <c r="M182" s="23"/>
      <c r="N182" s="23"/>
      <c r="O182" s="23"/>
      <c r="P182" s="23"/>
    </row>
    <row r="183" spans="1:16" ht="15.75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25">
      <c r="A184" s="70" t="s">
        <v>29</v>
      </c>
      <c r="B184" s="86" t="s">
        <v>192</v>
      </c>
      <c r="C184" s="87"/>
      <c r="D184" s="87"/>
      <c r="E184" s="87"/>
      <c r="F184" s="87"/>
      <c r="G184" s="87"/>
      <c r="H184" s="88"/>
      <c r="I184" s="23"/>
      <c r="J184" s="23"/>
      <c r="K184" s="23"/>
      <c r="L184" s="23"/>
      <c r="M184" s="23"/>
      <c r="N184" s="23"/>
      <c r="O184" s="23"/>
      <c r="P184" s="23"/>
    </row>
    <row r="185" spans="1:16" ht="15.75" x14ac:dyDescent="0.25">
      <c r="A185" s="71"/>
      <c r="B185" s="36" t="s">
        <v>118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75" x14ac:dyDescent="0.25">
      <c r="A186" s="71"/>
      <c r="B186" s="36" t="s">
        <v>191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75" x14ac:dyDescent="0.25">
      <c r="A187" s="71"/>
      <c r="B187" s="36" t="s">
        <v>150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75" x14ac:dyDescent="0.25">
      <c r="A188" s="71"/>
      <c r="B188" s="36" t="s">
        <v>151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75" x14ac:dyDescent="0.25">
      <c r="A189" s="71"/>
      <c r="B189" s="38" t="s">
        <v>152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25">
      <c r="A190" s="71"/>
      <c r="B190" s="73" t="s">
        <v>193</v>
      </c>
      <c r="C190" s="74"/>
      <c r="D190" s="74"/>
      <c r="E190" s="74"/>
      <c r="F190" s="74"/>
      <c r="G190" s="74"/>
      <c r="H190" s="75"/>
      <c r="I190" s="23"/>
      <c r="J190" s="23"/>
      <c r="K190" s="23"/>
      <c r="L190" s="23"/>
      <c r="M190" s="23"/>
      <c r="N190" s="23"/>
      <c r="O190" s="23"/>
      <c r="P190" s="23"/>
    </row>
    <row r="191" spans="1:16" ht="15.75" x14ac:dyDescent="0.25">
      <c r="A191" s="71"/>
      <c r="B191" s="36" t="s">
        <v>118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75" x14ac:dyDescent="0.25">
      <c r="A192" s="71"/>
      <c r="B192" s="36" t="s">
        <v>191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75" x14ac:dyDescent="0.25">
      <c r="A193" s="71"/>
      <c r="B193" s="36" t="s">
        <v>153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75" x14ac:dyDescent="0.25">
      <c r="A194" s="71"/>
      <c r="B194" s="36" t="s">
        <v>154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75" x14ac:dyDescent="0.25">
      <c r="A195" s="71"/>
      <c r="B195" s="38" t="s">
        <v>155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25">
      <c r="A196" s="71"/>
      <c r="B196" s="73" t="s">
        <v>30</v>
      </c>
      <c r="C196" s="74"/>
      <c r="D196" s="74"/>
      <c r="E196" s="74"/>
      <c r="F196" s="74"/>
      <c r="G196" s="74"/>
      <c r="H196" s="75"/>
      <c r="I196" s="23"/>
      <c r="J196" s="23"/>
      <c r="K196" s="23"/>
      <c r="L196" s="23"/>
      <c r="M196" s="23"/>
      <c r="N196" s="23"/>
      <c r="O196" s="23"/>
      <c r="P196" s="23"/>
    </row>
    <row r="197" spans="1:16" ht="15.75" x14ac:dyDescent="0.25">
      <c r="A197" s="71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75" x14ac:dyDescent="0.25">
      <c r="A198" s="71"/>
      <c r="B198" s="36" t="s">
        <v>87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75" x14ac:dyDescent="0.25">
      <c r="A199" s="71"/>
      <c r="B199" s="36" t="s">
        <v>88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75" x14ac:dyDescent="0.25">
      <c r="A200" s="71"/>
      <c r="B200" s="36" t="s">
        <v>89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75" x14ac:dyDescent="0.25">
      <c r="A201" s="71"/>
      <c r="B201" s="38" t="s">
        <v>90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25">
      <c r="A202" s="71"/>
      <c r="B202" s="83" t="s">
        <v>32</v>
      </c>
      <c r="C202" s="84"/>
      <c r="D202" s="84"/>
      <c r="E202" s="84"/>
      <c r="F202" s="84"/>
      <c r="G202" s="84"/>
      <c r="H202" s="85"/>
      <c r="I202" s="23"/>
      <c r="J202" s="23"/>
      <c r="K202" s="23"/>
      <c r="L202" s="23"/>
      <c r="M202" s="23"/>
      <c r="N202" s="23"/>
      <c r="O202" s="23"/>
      <c r="P202" s="23"/>
    </row>
    <row r="203" spans="1:16" ht="15.75" x14ac:dyDescent="0.25">
      <c r="A203" s="71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75" x14ac:dyDescent="0.25">
      <c r="A204" s="71"/>
      <c r="B204" s="36" t="s">
        <v>87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75" x14ac:dyDescent="0.25">
      <c r="A205" s="71"/>
      <c r="B205" s="36" t="s">
        <v>88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75" x14ac:dyDescent="0.25">
      <c r="A206" s="71"/>
      <c r="B206" s="36" t="s">
        <v>89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75" x14ac:dyDescent="0.25">
      <c r="A207" s="72"/>
      <c r="B207" s="38" t="s">
        <v>90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75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25">
      <c r="A209" s="76" t="s">
        <v>49</v>
      </c>
      <c r="B209" s="76"/>
      <c r="C209" s="76"/>
      <c r="D209" s="76"/>
      <c r="E209" s="76"/>
      <c r="F209" s="76"/>
      <c r="G209" s="76"/>
      <c r="H209" s="76"/>
      <c r="I209" s="23"/>
      <c r="J209" s="23"/>
      <c r="K209" s="23"/>
      <c r="L209" s="23"/>
      <c r="M209" s="23"/>
      <c r="N209" s="23"/>
      <c r="O209" s="23"/>
      <c r="P209" s="23"/>
    </row>
    <row r="210" spans="1:16" ht="15.75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25">
      <c r="A211" s="89" t="s">
        <v>29</v>
      </c>
      <c r="B211" s="92" t="s">
        <v>210</v>
      </c>
      <c r="C211" s="93"/>
      <c r="D211" s="93"/>
      <c r="E211" s="93"/>
      <c r="F211" s="93"/>
      <c r="G211" s="93"/>
      <c r="H211" s="94"/>
      <c r="I211" s="23"/>
      <c r="J211" s="23"/>
      <c r="K211" s="23"/>
      <c r="L211" s="23"/>
      <c r="M211" s="23"/>
      <c r="N211" s="23"/>
      <c r="O211" s="23"/>
      <c r="P211" s="23"/>
    </row>
    <row r="212" spans="1:16" ht="15.75" x14ac:dyDescent="0.25">
      <c r="A212" s="90"/>
      <c r="B212" s="36" t="s">
        <v>119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75" x14ac:dyDescent="0.25">
      <c r="A213" s="90"/>
      <c r="B213" s="36" t="s">
        <v>209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75" x14ac:dyDescent="0.25">
      <c r="A214" s="90"/>
      <c r="B214" s="36" t="s">
        <v>164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75" x14ac:dyDescent="0.25">
      <c r="A215" s="90"/>
      <c r="B215" s="36" t="s">
        <v>165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75" x14ac:dyDescent="0.25">
      <c r="A216" s="90"/>
      <c r="B216" s="38" t="s">
        <v>166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25">
      <c r="A217" s="90"/>
      <c r="B217" s="83" t="s">
        <v>167</v>
      </c>
      <c r="C217" s="84"/>
      <c r="D217" s="84"/>
      <c r="E217" s="84"/>
      <c r="F217" s="84"/>
      <c r="G217" s="84"/>
      <c r="H217" s="85"/>
      <c r="I217" s="23"/>
      <c r="J217" s="23"/>
      <c r="K217" s="23"/>
      <c r="L217" s="23"/>
      <c r="M217" s="23"/>
      <c r="N217" s="23"/>
      <c r="O217" s="23"/>
      <c r="P217" s="23"/>
    </row>
    <row r="218" spans="1:16" ht="15.75" x14ac:dyDescent="0.25">
      <c r="A218" s="90"/>
      <c r="B218" s="36" t="s">
        <v>120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75" x14ac:dyDescent="0.25">
      <c r="A219" s="90"/>
      <c r="B219" s="36" t="s">
        <v>194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75" x14ac:dyDescent="0.25">
      <c r="A220" s="90"/>
      <c r="B220" s="36" t="s">
        <v>164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75" x14ac:dyDescent="0.25">
      <c r="A221" s="90"/>
      <c r="B221" s="36" t="s">
        <v>165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75" x14ac:dyDescent="0.25">
      <c r="A222" s="90"/>
      <c r="B222" s="38" t="s">
        <v>166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25">
      <c r="A223" s="90"/>
      <c r="B223" s="83" t="s">
        <v>168</v>
      </c>
      <c r="C223" s="84"/>
      <c r="D223" s="84"/>
      <c r="E223" s="84"/>
      <c r="F223" s="84"/>
      <c r="G223" s="84"/>
      <c r="H223" s="85"/>
      <c r="I223" s="23"/>
      <c r="J223" s="23"/>
      <c r="K223" s="23"/>
      <c r="L223" s="23"/>
      <c r="M223" s="23"/>
      <c r="N223" s="23"/>
      <c r="O223" s="23"/>
      <c r="P223" s="23"/>
    </row>
    <row r="224" spans="1:16" ht="15.75" x14ac:dyDescent="0.25">
      <c r="A224" s="90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75" x14ac:dyDescent="0.25">
      <c r="A225" s="90"/>
      <c r="B225" s="36" t="s">
        <v>169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75" x14ac:dyDescent="0.25">
      <c r="A226" s="90"/>
      <c r="B226" s="36" t="s">
        <v>83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75" x14ac:dyDescent="0.25">
      <c r="A227" s="90"/>
      <c r="B227" s="36" t="s">
        <v>84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75" x14ac:dyDescent="0.25">
      <c r="A228" s="90"/>
      <c r="B228" s="38" t="s">
        <v>85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25">
      <c r="A229" s="90"/>
      <c r="B229" s="83" t="s">
        <v>32</v>
      </c>
      <c r="C229" s="84"/>
      <c r="D229" s="84"/>
      <c r="E229" s="84"/>
      <c r="F229" s="84"/>
      <c r="G229" s="84"/>
      <c r="H229" s="85"/>
      <c r="I229" s="23"/>
      <c r="J229" s="23"/>
      <c r="K229" s="23"/>
      <c r="L229" s="23"/>
      <c r="M229" s="23"/>
      <c r="N229" s="23"/>
      <c r="O229" s="23"/>
      <c r="P229" s="23"/>
    </row>
    <row r="230" spans="1:16" ht="15.75" x14ac:dyDescent="0.25">
      <c r="A230" s="90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75" x14ac:dyDescent="0.25">
      <c r="A231" s="90"/>
      <c r="B231" s="36" t="s">
        <v>87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75" x14ac:dyDescent="0.25">
      <c r="A232" s="90"/>
      <c r="B232" s="36" t="s">
        <v>88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75" x14ac:dyDescent="0.25">
      <c r="A233" s="90"/>
      <c r="B233" s="36" t="s">
        <v>89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75" x14ac:dyDescent="0.25">
      <c r="A234" s="91"/>
      <c r="B234" s="38" t="s">
        <v>90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75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25">
      <c r="A236" s="76" t="s">
        <v>48</v>
      </c>
      <c r="B236" s="76"/>
      <c r="C236" s="76"/>
      <c r="D236" s="76"/>
      <c r="E236" s="76"/>
      <c r="F236" s="76"/>
      <c r="G236" s="76"/>
      <c r="H236" s="76"/>
      <c r="I236" s="23"/>
      <c r="J236" s="23"/>
      <c r="K236" s="23"/>
      <c r="L236" s="23"/>
      <c r="M236" s="23"/>
      <c r="N236" s="23"/>
      <c r="O236" s="23"/>
      <c r="P236" s="23"/>
    </row>
    <row r="237" spans="1:16" ht="15.75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25">
      <c r="A238" s="100" t="s">
        <v>29</v>
      </c>
      <c r="B238" s="92" t="s">
        <v>217</v>
      </c>
      <c r="C238" s="93"/>
      <c r="D238" s="93"/>
      <c r="E238" s="93"/>
      <c r="F238" s="93"/>
      <c r="G238" s="93"/>
      <c r="H238" s="94"/>
      <c r="I238" s="23"/>
      <c r="J238" s="23"/>
      <c r="K238" s="23"/>
      <c r="L238" s="23"/>
      <c r="M238" s="23"/>
      <c r="N238" s="23"/>
      <c r="O238" s="23"/>
      <c r="P238" s="23"/>
    </row>
    <row r="239" spans="1:16" ht="15.75" x14ac:dyDescent="0.25">
      <c r="A239" s="101"/>
      <c r="B239" s="36" t="s">
        <v>106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75" x14ac:dyDescent="0.25">
      <c r="A240" s="101"/>
      <c r="B240" s="36" t="s">
        <v>216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75" x14ac:dyDescent="0.25">
      <c r="A241" s="101"/>
      <c r="B241" s="36" t="s">
        <v>170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75" x14ac:dyDescent="0.25">
      <c r="A242" s="101"/>
      <c r="B242" s="36" t="s">
        <v>171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75" x14ac:dyDescent="0.25">
      <c r="A243" s="101"/>
      <c r="B243" s="38" t="s">
        <v>172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25">
      <c r="A244" s="101"/>
      <c r="B244" s="83" t="s">
        <v>218</v>
      </c>
      <c r="C244" s="84"/>
      <c r="D244" s="84"/>
      <c r="E244" s="84"/>
      <c r="F244" s="84"/>
      <c r="G244" s="84"/>
      <c r="H244" s="85"/>
      <c r="I244" s="23"/>
      <c r="J244" s="23"/>
      <c r="K244" s="23"/>
      <c r="L244" s="23"/>
      <c r="M244" s="23"/>
      <c r="N244" s="23"/>
      <c r="O244" s="23"/>
      <c r="P244" s="23"/>
    </row>
    <row r="245" spans="1:16" ht="15.75" x14ac:dyDescent="0.25">
      <c r="A245" s="101"/>
      <c r="B245" s="98" t="s">
        <v>121</v>
      </c>
      <c r="C245" s="99"/>
      <c r="D245" s="99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75" x14ac:dyDescent="0.25">
      <c r="A246" s="101"/>
      <c r="B246" s="36" t="s">
        <v>219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75" x14ac:dyDescent="0.25">
      <c r="A247" s="101"/>
      <c r="B247" s="36" t="s">
        <v>173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75" x14ac:dyDescent="0.25">
      <c r="A248" s="101"/>
      <c r="B248" s="36" t="s">
        <v>174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75" x14ac:dyDescent="0.25">
      <c r="A249" s="101"/>
      <c r="B249" s="38" t="s">
        <v>175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25">
      <c r="A250" s="101"/>
      <c r="B250" s="83" t="s">
        <v>176</v>
      </c>
      <c r="C250" s="84"/>
      <c r="D250" s="84"/>
      <c r="E250" s="84"/>
      <c r="F250" s="84"/>
      <c r="G250" s="84"/>
      <c r="H250" s="85"/>
      <c r="I250" s="23"/>
      <c r="J250" s="23"/>
      <c r="K250" s="23"/>
      <c r="L250" s="23"/>
      <c r="M250" s="23"/>
      <c r="N250" s="23"/>
      <c r="O250" s="23"/>
      <c r="P250" s="23"/>
    </row>
    <row r="251" spans="1:16" ht="15.75" x14ac:dyDescent="0.25">
      <c r="A251" s="101"/>
      <c r="B251" s="36" t="s">
        <v>97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75" x14ac:dyDescent="0.25">
      <c r="A252" s="101"/>
      <c r="B252" s="36" t="s">
        <v>177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75" x14ac:dyDescent="0.25">
      <c r="A253" s="101"/>
      <c r="B253" s="36" t="s">
        <v>178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75" x14ac:dyDescent="0.25">
      <c r="A254" s="101"/>
      <c r="B254" s="36" t="s">
        <v>179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75" x14ac:dyDescent="0.25">
      <c r="A255" s="101"/>
      <c r="B255" s="38" t="s">
        <v>180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25">
      <c r="A256" s="101"/>
      <c r="B256" s="95" t="s">
        <v>32</v>
      </c>
      <c r="C256" s="96"/>
      <c r="D256" s="96"/>
      <c r="E256" s="96"/>
      <c r="F256" s="96"/>
      <c r="G256" s="96"/>
      <c r="H256" s="97"/>
      <c r="I256" s="23"/>
      <c r="J256" s="23"/>
      <c r="K256" s="23"/>
      <c r="L256" s="23"/>
      <c r="M256" s="23"/>
      <c r="N256" s="23"/>
      <c r="O256" s="23"/>
      <c r="P256" s="23"/>
    </row>
    <row r="257" spans="1:16" ht="15.75" x14ac:dyDescent="0.25">
      <c r="A257" s="101"/>
      <c r="B257" s="36" t="s">
        <v>82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75" x14ac:dyDescent="0.25">
      <c r="A258" s="101"/>
      <c r="B258" s="36" t="s">
        <v>91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75" x14ac:dyDescent="0.25">
      <c r="A259" s="101"/>
      <c r="B259" s="36" t="s">
        <v>83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75" x14ac:dyDescent="0.25">
      <c r="A260" s="101"/>
      <c r="B260" s="36" t="s">
        <v>84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75" x14ac:dyDescent="0.25">
      <c r="A261" s="101"/>
      <c r="B261" s="38" t="s">
        <v>85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25">
      <c r="A262" s="102"/>
      <c r="B262" s="87" t="s">
        <v>122</v>
      </c>
      <c r="C262" s="87"/>
      <c r="D262" s="87"/>
      <c r="E262" s="87"/>
      <c r="F262" s="87"/>
      <c r="G262" s="87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75" x14ac:dyDescent="0.25">
      <c r="A263" s="102"/>
      <c r="B263" s="36" t="s">
        <v>123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75" x14ac:dyDescent="0.25">
      <c r="A264" s="102"/>
      <c r="B264" s="36" t="s">
        <v>91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75" x14ac:dyDescent="0.25">
      <c r="A265" s="102"/>
      <c r="B265" s="36" t="s">
        <v>83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75" x14ac:dyDescent="0.25">
      <c r="A266" s="102"/>
      <c r="B266" s="36" t="s">
        <v>84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75" x14ac:dyDescent="0.25">
      <c r="A267" s="103"/>
      <c r="B267" s="38" t="s">
        <v>85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25">
      <c r="A268" s="93" t="s">
        <v>47</v>
      </c>
      <c r="B268" s="93"/>
      <c r="C268" s="93"/>
      <c r="D268" s="93"/>
      <c r="E268" s="93"/>
      <c r="F268" s="93"/>
      <c r="G268" s="93"/>
      <c r="H268" s="93"/>
      <c r="I268" s="23"/>
      <c r="J268" s="23"/>
      <c r="K268" s="23"/>
      <c r="L268" s="23"/>
      <c r="M268" s="23"/>
      <c r="N268" s="23"/>
      <c r="O268" s="23"/>
      <c r="P268" s="23"/>
    </row>
    <row r="269" spans="1:16" ht="15.75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25">
      <c r="A270" s="89" t="s">
        <v>29</v>
      </c>
      <c r="B270" s="92" t="s">
        <v>181</v>
      </c>
      <c r="C270" s="93"/>
      <c r="D270" s="93"/>
      <c r="E270" s="93"/>
      <c r="F270" s="93"/>
      <c r="G270" s="93"/>
      <c r="H270" s="94"/>
      <c r="I270" s="23"/>
      <c r="J270" s="23"/>
      <c r="K270" s="23"/>
      <c r="L270" s="23"/>
      <c r="M270" s="23"/>
      <c r="N270" s="23"/>
      <c r="O270" s="23"/>
      <c r="P270" s="23"/>
    </row>
    <row r="271" spans="1:16" ht="15.75" x14ac:dyDescent="0.25">
      <c r="A271" s="90"/>
      <c r="B271" s="36" t="s">
        <v>82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75" x14ac:dyDescent="0.25">
      <c r="A272" s="90"/>
      <c r="B272" s="36" t="s">
        <v>182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75" x14ac:dyDescent="0.25">
      <c r="A273" s="90"/>
      <c r="B273" s="36" t="s">
        <v>183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75" x14ac:dyDescent="0.25">
      <c r="A274" s="90"/>
      <c r="B274" s="36" t="s">
        <v>184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75" x14ac:dyDescent="0.25">
      <c r="A275" s="90"/>
      <c r="B275" s="38" t="s">
        <v>185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25">
      <c r="A276" s="90"/>
      <c r="B276" s="83" t="s">
        <v>186</v>
      </c>
      <c r="C276" s="84"/>
      <c r="D276" s="84"/>
      <c r="E276" s="84"/>
      <c r="F276" s="84"/>
      <c r="G276" s="84"/>
      <c r="H276" s="85"/>
      <c r="I276" s="23"/>
      <c r="J276" s="23"/>
      <c r="K276" s="23"/>
      <c r="L276" s="23"/>
      <c r="M276" s="23"/>
      <c r="N276" s="23"/>
      <c r="O276" s="23"/>
      <c r="P276" s="23"/>
    </row>
    <row r="277" spans="1:16" ht="15.75" x14ac:dyDescent="0.25">
      <c r="A277" s="90"/>
      <c r="B277" s="36" t="s">
        <v>82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75" x14ac:dyDescent="0.25">
      <c r="A278" s="90"/>
      <c r="B278" s="36" t="s">
        <v>182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75" x14ac:dyDescent="0.25">
      <c r="A279" s="90"/>
      <c r="B279" s="36" t="s">
        <v>187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75" x14ac:dyDescent="0.25">
      <c r="A280" s="90"/>
      <c r="B280" s="36" t="s">
        <v>184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75" x14ac:dyDescent="0.25">
      <c r="A281" s="90"/>
      <c r="B281" s="38" t="s">
        <v>185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25">
      <c r="A282" s="90"/>
      <c r="B282" s="83" t="s">
        <v>92</v>
      </c>
      <c r="C282" s="84"/>
      <c r="D282" s="84"/>
      <c r="E282" s="84"/>
      <c r="F282" s="84"/>
      <c r="G282" s="84"/>
      <c r="H282" s="85"/>
      <c r="I282" s="23"/>
      <c r="J282" s="23"/>
      <c r="K282" s="23"/>
      <c r="L282" s="23"/>
      <c r="M282" s="23"/>
      <c r="N282" s="23"/>
      <c r="O282" s="23"/>
      <c r="P282" s="23"/>
    </row>
    <row r="283" spans="1:16" ht="15.75" x14ac:dyDescent="0.25">
      <c r="A283" s="90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75" x14ac:dyDescent="0.25">
      <c r="A284" s="90"/>
      <c r="B284" s="36" t="s">
        <v>87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75" x14ac:dyDescent="0.25">
      <c r="A285" s="90"/>
      <c r="B285" s="36" t="s">
        <v>88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75" x14ac:dyDescent="0.25">
      <c r="A286" s="90"/>
      <c r="B286" s="36" t="s">
        <v>89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75" x14ac:dyDescent="0.25">
      <c r="A287" s="90"/>
      <c r="B287" s="36" t="s">
        <v>90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25">
      <c r="A288" s="90"/>
      <c r="B288" s="95" t="s">
        <v>32</v>
      </c>
      <c r="C288" s="96"/>
      <c r="D288" s="96"/>
      <c r="E288" s="96"/>
      <c r="F288" s="96"/>
      <c r="G288" s="96"/>
      <c r="H288" s="97"/>
      <c r="I288" s="23"/>
      <c r="J288" s="23"/>
      <c r="K288" s="23"/>
      <c r="L288" s="23"/>
      <c r="M288" s="23"/>
      <c r="N288" s="23"/>
      <c r="O288" s="23"/>
      <c r="P288" s="23"/>
    </row>
    <row r="289" spans="1:16" ht="15.75" x14ac:dyDescent="0.25">
      <c r="A289" s="90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75" x14ac:dyDescent="0.25">
      <c r="A290" s="90"/>
      <c r="B290" s="36" t="s">
        <v>87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75" x14ac:dyDescent="0.25">
      <c r="A291" s="90"/>
      <c r="B291" s="36" t="s">
        <v>88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75" x14ac:dyDescent="0.25">
      <c r="A292" s="90"/>
      <c r="B292" s="36" t="s">
        <v>89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75" x14ac:dyDescent="0.25">
      <c r="A293" s="91"/>
      <c r="B293" s="36" t="s">
        <v>90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15.75" x14ac:dyDescent="0.25">
      <c r="A294" s="40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ht="30.75" customHeight="1" x14ac:dyDescent="0.25">
      <c r="A295" s="74" t="s">
        <v>45</v>
      </c>
      <c r="B295" s="79"/>
      <c r="C295" s="79"/>
      <c r="D295" s="79"/>
      <c r="E295" s="79"/>
      <c r="F295" s="79"/>
      <c r="G295" s="79"/>
      <c r="H295" s="79"/>
      <c r="I295" s="23"/>
      <c r="J295" s="23"/>
      <c r="K295" s="23"/>
      <c r="L295" s="23"/>
      <c r="M295" s="23"/>
      <c r="N295" s="23"/>
      <c r="O295" s="23"/>
      <c r="P295" s="23"/>
    </row>
    <row r="296" spans="1:16" ht="15.75" x14ac:dyDescent="0.25">
      <c r="A296" s="23" t="s">
        <v>34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5.75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5.75" x14ac:dyDescent="0.25">
      <c r="A298" s="62" t="s">
        <v>203</v>
      </c>
      <c r="B298" s="62"/>
      <c r="C298" s="62"/>
      <c r="D298" s="62"/>
      <c r="E298" s="62"/>
      <c r="F298" s="62"/>
      <c r="G298" s="62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ht="15.75" x14ac:dyDescent="0.25">
      <c r="A299" s="23" t="s">
        <v>46</v>
      </c>
      <c r="B299" s="23"/>
      <c r="C299" s="23"/>
      <c r="D299" s="23"/>
      <c r="E299" s="23" t="s">
        <v>204</v>
      </c>
      <c r="F299" s="23"/>
      <c r="G299" s="43"/>
      <c r="H299" s="43"/>
      <c r="I299" s="43"/>
      <c r="J299" s="43"/>
      <c r="K299" s="43"/>
      <c r="L299" s="43"/>
      <c r="M299" s="43"/>
      <c r="N299" s="43"/>
      <c r="O299" s="43"/>
      <c r="P299" s="43"/>
    </row>
  </sheetData>
  <mergeCells count="72">
    <mergeCell ref="A1:G1"/>
    <mergeCell ref="B72:G73"/>
    <mergeCell ref="B107:G108"/>
    <mergeCell ref="A295:H295"/>
    <mergeCell ref="B60:G60"/>
    <mergeCell ref="A50:G50"/>
    <mergeCell ref="B79:G79"/>
    <mergeCell ref="B85:G85"/>
    <mergeCell ref="A92:G92"/>
    <mergeCell ref="A93:G93"/>
    <mergeCell ref="B95:G95"/>
    <mergeCell ref="B101:G101"/>
    <mergeCell ref="B114:G114"/>
    <mergeCell ref="B120:G120"/>
    <mergeCell ref="A268:H268"/>
    <mergeCell ref="A270:A293"/>
    <mergeCell ref="A13:C13"/>
    <mergeCell ref="A55:G55"/>
    <mergeCell ref="A57:G57"/>
    <mergeCell ref="A58:G58"/>
    <mergeCell ref="B66:G66"/>
    <mergeCell ref="B61:E61"/>
    <mergeCell ref="B62:D62"/>
    <mergeCell ref="B63:D63"/>
    <mergeCell ref="B64:D64"/>
    <mergeCell ref="B65:D65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A155:H155"/>
    <mergeCell ref="A157:A180"/>
    <mergeCell ref="B157:H157"/>
    <mergeCell ref="B163:H163"/>
    <mergeCell ref="B169:H169"/>
    <mergeCell ref="B175:H175"/>
    <mergeCell ref="A298:G298"/>
    <mergeCell ref="A60:A90"/>
    <mergeCell ref="A2:G2"/>
    <mergeCell ref="A3:G3"/>
    <mergeCell ref="A4:G4"/>
    <mergeCell ref="A5:G5"/>
    <mergeCell ref="A7:G7"/>
    <mergeCell ref="A10:G10"/>
    <mergeCell ref="A11:G11"/>
    <mergeCell ref="A95:A125"/>
    <mergeCell ref="A129:A152"/>
    <mergeCell ref="B135:H135"/>
    <mergeCell ref="B141:H141"/>
    <mergeCell ref="B147:H147"/>
    <mergeCell ref="A127:G127"/>
    <mergeCell ref="B129:G129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workbookViewId="0">
      <selection activeCell="E15" sqref="E15:E164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0" customWidth="1"/>
    <col min="5" max="5" width="12.5703125" style="50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5"/>
      <c r="B1" s="7"/>
      <c r="C1" s="8"/>
      <c r="D1" s="48"/>
      <c r="E1" s="48"/>
      <c r="F1" s="7"/>
      <c r="G1" s="115" t="s">
        <v>54</v>
      </c>
      <c r="H1" s="115"/>
      <c r="I1" s="115"/>
    </row>
    <row r="2" spans="1:9" ht="15.75" x14ac:dyDescent="0.25">
      <c r="A2" s="45"/>
      <c r="B2" s="7"/>
      <c r="C2" s="8"/>
      <c r="D2" s="48"/>
      <c r="E2" s="48"/>
      <c r="F2" s="114" t="s">
        <v>55</v>
      </c>
      <c r="G2" s="114"/>
      <c r="H2" s="114"/>
      <c r="I2" s="114"/>
    </row>
    <row r="3" spans="1:9" ht="15.75" x14ac:dyDescent="0.25">
      <c r="A3" s="45"/>
      <c r="B3" s="7"/>
      <c r="C3" s="8"/>
      <c r="D3" s="48"/>
      <c r="E3" s="48"/>
      <c r="F3" s="115" t="s">
        <v>56</v>
      </c>
      <c r="G3" s="115"/>
      <c r="H3" s="115"/>
      <c r="I3" s="115"/>
    </row>
    <row r="4" spans="1:9" ht="15.75" x14ac:dyDescent="0.25">
      <c r="A4" s="45"/>
      <c r="B4" s="7"/>
      <c r="C4" s="8"/>
      <c r="D4" s="48"/>
      <c r="E4" s="115" t="s">
        <v>57</v>
      </c>
      <c r="F4" s="115"/>
      <c r="G4" s="115"/>
      <c r="H4" s="115"/>
      <c r="I4" s="115"/>
    </row>
    <row r="5" spans="1:9" ht="15.75" x14ac:dyDescent="0.25">
      <c r="A5" s="45"/>
      <c r="B5" s="7"/>
      <c r="C5" s="8"/>
      <c r="D5" s="48"/>
      <c r="E5" s="48"/>
      <c r="F5" s="7"/>
      <c r="G5" s="7"/>
      <c r="H5" s="7"/>
      <c r="I5" s="7"/>
    </row>
    <row r="6" spans="1:9" ht="18.75" x14ac:dyDescent="0.3">
      <c r="A6" s="46"/>
      <c r="B6" s="116" t="s">
        <v>14</v>
      </c>
      <c r="C6" s="116"/>
      <c r="D6" s="116"/>
      <c r="E6" s="116"/>
      <c r="F6" s="116"/>
      <c r="G6" s="116"/>
      <c r="H6" s="116"/>
      <c r="I6" s="116"/>
    </row>
    <row r="7" spans="1:9" ht="19.5" x14ac:dyDescent="0.25">
      <c r="A7" s="46"/>
      <c r="B7" s="131" t="s">
        <v>58</v>
      </c>
      <c r="C7" s="131"/>
      <c r="D7" s="131"/>
      <c r="E7" s="131"/>
      <c r="F7" s="131"/>
      <c r="G7" s="131"/>
      <c r="H7" s="131"/>
      <c r="I7" s="131"/>
    </row>
    <row r="8" spans="1:9" ht="18.75" x14ac:dyDescent="0.25">
      <c r="A8" s="46"/>
      <c r="B8" s="131" t="s">
        <v>59</v>
      </c>
      <c r="C8" s="131"/>
      <c r="D8" s="131"/>
      <c r="E8" s="131"/>
      <c r="F8" s="131"/>
      <c r="G8" s="131"/>
      <c r="H8" s="131"/>
      <c r="I8" s="131"/>
    </row>
    <row r="9" spans="1:9" ht="18.75" x14ac:dyDescent="0.3">
      <c r="A9" s="46"/>
      <c r="B9" s="1"/>
      <c r="C9" s="9"/>
      <c r="D9" s="49"/>
      <c r="E9" s="49"/>
      <c r="F9" s="1"/>
      <c r="G9" s="1"/>
      <c r="H9" s="1"/>
      <c r="I9" s="1"/>
    </row>
    <row r="10" spans="1:9" ht="18.75" x14ac:dyDescent="0.25">
      <c r="A10" s="132" t="s">
        <v>0</v>
      </c>
      <c r="B10" s="133" t="s">
        <v>1</v>
      </c>
      <c r="C10" s="134" t="s">
        <v>2</v>
      </c>
      <c r="D10" s="135" t="s">
        <v>3</v>
      </c>
      <c r="E10" s="135"/>
      <c r="F10" s="135"/>
      <c r="G10" s="135"/>
      <c r="H10" s="135"/>
      <c r="I10" s="135"/>
    </row>
    <row r="11" spans="1:9" x14ac:dyDescent="0.25">
      <c r="A11" s="132"/>
      <c r="B11" s="133"/>
      <c r="C11" s="134"/>
      <c r="D11" s="136">
        <v>2021</v>
      </c>
      <c r="E11" s="136">
        <v>2022</v>
      </c>
      <c r="F11" s="135">
        <v>2023</v>
      </c>
      <c r="G11" s="135">
        <v>2024</v>
      </c>
      <c r="H11" s="135">
        <v>2025</v>
      </c>
      <c r="I11" s="135" t="s">
        <v>4</v>
      </c>
    </row>
    <row r="12" spans="1:9" x14ac:dyDescent="0.25">
      <c r="A12" s="132"/>
      <c r="B12" s="133"/>
      <c r="C12" s="134"/>
      <c r="D12" s="136"/>
      <c r="E12" s="136"/>
      <c r="F12" s="135"/>
      <c r="G12" s="135"/>
      <c r="H12" s="135"/>
      <c r="I12" s="135"/>
    </row>
    <row r="13" spans="1:9" ht="27.75" customHeight="1" x14ac:dyDescent="0.25">
      <c r="A13" s="132"/>
      <c r="B13" s="133"/>
      <c r="C13" s="134"/>
      <c r="D13" s="136"/>
      <c r="E13" s="136"/>
      <c r="F13" s="135"/>
      <c r="G13" s="135"/>
      <c r="H13" s="135"/>
      <c r="I13" s="135"/>
    </row>
    <row r="14" spans="1:9" ht="18.75" x14ac:dyDescent="0.25">
      <c r="A14" s="47">
        <v>1</v>
      </c>
      <c r="B14" s="44">
        <v>2</v>
      </c>
      <c r="C14" s="14">
        <v>3</v>
      </c>
      <c r="D14" s="60">
        <v>4</v>
      </c>
      <c r="E14" s="61">
        <v>5</v>
      </c>
      <c r="F14" s="13">
        <v>6</v>
      </c>
      <c r="G14" s="13">
        <v>7</v>
      </c>
      <c r="H14" s="13">
        <v>8</v>
      </c>
      <c r="I14" s="13">
        <v>9</v>
      </c>
    </row>
    <row r="15" spans="1:9" ht="18.75" x14ac:dyDescent="0.25">
      <c r="A15" s="137" t="s">
        <v>98</v>
      </c>
      <c r="B15" s="129" t="s">
        <v>16</v>
      </c>
      <c r="C15" s="15" t="s">
        <v>5</v>
      </c>
      <c r="D15" s="56">
        <f>D21+D63+D75+D99+D117+D135+D153</f>
        <v>14007.300000000001</v>
      </c>
      <c r="E15" s="56">
        <f>E16+E17+E18+E19+E20</f>
        <v>14542.000000000004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58455</v>
      </c>
    </row>
    <row r="16" spans="1:9" ht="39" customHeight="1" x14ac:dyDescent="0.25">
      <c r="A16" s="137"/>
      <c r="B16" s="130"/>
      <c r="C16" s="16" t="s">
        <v>6</v>
      </c>
      <c r="D16" s="12">
        <f>D22+D64+D76+D100+D118+D136+D154</f>
        <v>13059.5</v>
      </c>
      <c r="E16" s="12">
        <f>E22+E64+E76+E100+E118+E136+E154</f>
        <v>13956.800000000003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55266</v>
      </c>
    </row>
    <row r="17" spans="1:12" ht="94.5" customHeight="1" x14ac:dyDescent="0.25">
      <c r="A17" s="137"/>
      <c r="B17" s="130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25">
      <c r="A18" s="137"/>
      <c r="B18" s="130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12" ht="93.75" customHeight="1" x14ac:dyDescent="0.25">
      <c r="A19" s="137"/>
      <c r="B19" s="130"/>
      <c r="C19" s="16" t="s">
        <v>8</v>
      </c>
      <c r="D19" s="12">
        <f t="shared" si="1"/>
        <v>137.30000000000001</v>
      </c>
      <c r="E19" s="12">
        <f t="shared" si="2"/>
        <v>151.6</v>
      </c>
      <c r="F19" s="12">
        <f t="shared" si="2"/>
        <v>147.69999999999999</v>
      </c>
      <c r="G19" s="12">
        <f t="shared" si="2"/>
        <v>153.1</v>
      </c>
      <c r="H19" s="12">
        <f t="shared" ref="H19" si="4">H25+H67+H79+H103+H121+H139</f>
        <v>153.1</v>
      </c>
      <c r="I19" s="12">
        <f t="shared" si="0"/>
        <v>742.8</v>
      </c>
    </row>
    <row r="20" spans="1:12" ht="75.75" customHeight="1" x14ac:dyDescent="0.25">
      <c r="A20" s="137"/>
      <c r="B20" s="130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75" x14ac:dyDescent="0.25">
      <c r="A21" s="122" t="s">
        <v>99</v>
      </c>
      <c r="B21" s="119" t="s">
        <v>16</v>
      </c>
      <c r="C21" s="10" t="s">
        <v>5</v>
      </c>
      <c r="D21" s="55">
        <f>+D22+D23+D24+D25+D26</f>
        <v>7913.1</v>
      </c>
      <c r="E21" s="55">
        <f t="shared" ref="E21:I21" si="6">+E22+E23+E24+E25+E26</f>
        <v>8076.3</v>
      </c>
      <c r="F21" s="55">
        <f t="shared" si="6"/>
        <v>5792.2999999999993</v>
      </c>
      <c r="G21" s="55">
        <f t="shared" si="6"/>
        <v>4807.5</v>
      </c>
      <c r="H21" s="55">
        <f t="shared" ref="H21" si="7">+H22+H23+H24+H25+H26</f>
        <v>4807.5</v>
      </c>
      <c r="I21" s="55">
        <f t="shared" si="6"/>
        <v>31396.7</v>
      </c>
      <c r="K21" s="57"/>
      <c r="L21" s="57"/>
    </row>
    <row r="22" spans="1:12" ht="15.75" x14ac:dyDescent="0.25">
      <c r="A22" s="122"/>
      <c r="B22" s="120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7924</v>
      </c>
      <c r="F22" s="2">
        <f t="shared" si="9"/>
        <v>5643.9</v>
      </c>
      <c r="G22" s="2">
        <f t="shared" si="9"/>
        <v>4653.7</v>
      </c>
      <c r="H22" s="2">
        <f t="shared" ref="H22" si="10">H28+H34+H40+H46+H52+H58</f>
        <v>4653.7</v>
      </c>
      <c r="I22" s="2">
        <f t="shared" ref="I22:I62" si="11">+D22+E22+F22+G22+H22</f>
        <v>30151.800000000003</v>
      </c>
      <c r="L22" s="57"/>
    </row>
    <row r="23" spans="1:12" ht="15.75" x14ac:dyDescent="0.25">
      <c r="A23" s="122"/>
      <c r="B23" s="120"/>
      <c r="C23" s="11" t="s">
        <v>18</v>
      </c>
      <c r="D23" s="2">
        <f t="shared" si="8"/>
        <v>498.6</v>
      </c>
      <c r="E23" s="2">
        <f t="shared" si="9"/>
        <v>0</v>
      </c>
      <c r="F23" s="2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75" x14ac:dyDescent="0.25">
      <c r="A24" s="122"/>
      <c r="B24" s="120"/>
      <c r="C24" s="11" t="s">
        <v>11</v>
      </c>
      <c r="D24" s="2">
        <f t="shared" si="8"/>
        <v>0.7</v>
      </c>
      <c r="E24" s="2">
        <f t="shared" si="9"/>
        <v>0.7</v>
      </c>
      <c r="F24" s="2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75" x14ac:dyDescent="0.25">
      <c r="A25" s="122"/>
      <c r="B25" s="120"/>
      <c r="C25" s="11" t="s">
        <v>12</v>
      </c>
      <c r="D25" s="2">
        <f t="shared" si="8"/>
        <v>137.30000000000001</v>
      </c>
      <c r="E25" s="2">
        <f t="shared" si="9"/>
        <v>151.6</v>
      </c>
      <c r="F25" s="2">
        <f t="shared" si="9"/>
        <v>147.69999999999999</v>
      </c>
      <c r="G25" s="2">
        <f t="shared" si="9"/>
        <v>153.1</v>
      </c>
      <c r="H25" s="2">
        <f t="shared" ref="H25" si="14">H31+H37+H43+H49+H55+H61</f>
        <v>153.1</v>
      </c>
      <c r="I25" s="2">
        <f t="shared" si="11"/>
        <v>742.8</v>
      </c>
    </row>
    <row r="26" spans="1:12" ht="15.75" x14ac:dyDescent="0.25">
      <c r="A26" s="122"/>
      <c r="B26" s="120"/>
      <c r="C26" s="11" t="s">
        <v>13</v>
      </c>
      <c r="D26" s="2">
        <f t="shared" si="8"/>
        <v>0</v>
      </c>
      <c r="E26" s="2">
        <f t="shared" si="9"/>
        <v>0</v>
      </c>
      <c r="F26" s="2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75" x14ac:dyDescent="0.25">
      <c r="A27" s="117" t="s">
        <v>37</v>
      </c>
      <c r="B27" s="119" t="s">
        <v>19</v>
      </c>
      <c r="C27" s="10" t="s">
        <v>5</v>
      </c>
      <c r="D27" s="59">
        <f>+D28+D29+D30+D31+D32</f>
        <v>4686.5</v>
      </c>
      <c r="E27" s="55">
        <f>+E28+E29+E30+E31+E32</f>
        <v>4885.4000000000005</v>
      </c>
      <c r="F27" s="55">
        <f t="shared" ref="F27:G27" si="16">+F28+F29+F30+F31+F32</f>
        <v>2784.5999999999995</v>
      </c>
      <c r="G27" s="55">
        <f t="shared" si="16"/>
        <v>1799.8</v>
      </c>
      <c r="H27" s="55">
        <f t="shared" ref="H27" si="17">+H28+H29+H30+H31+H32</f>
        <v>1799.8</v>
      </c>
      <c r="I27" s="55">
        <f>+I28+I29+I30+I31+I32</f>
        <v>3920.8999999999996</v>
      </c>
    </row>
    <row r="28" spans="1:12" ht="15.75" x14ac:dyDescent="0.25">
      <c r="A28" s="117"/>
      <c r="B28" s="120"/>
      <c r="C28" s="11" t="s">
        <v>10</v>
      </c>
      <c r="D28" s="2">
        <v>4049.9</v>
      </c>
      <c r="E28" s="5">
        <v>4733.1000000000004</v>
      </c>
      <c r="F28" s="5">
        <v>2636.2</v>
      </c>
      <c r="G28" s="5">
        <v>1646</v>
      </c>
      <c r="H28" s="5">
        <v>1646</v>
      </c>
      <c r="I28" s="2">
        <v>2676</v>
      </c>
    </row>
    <row r="29" spans="1:12" ht="15.75" x14ac:dyDescent="0.25">
      <c r="A29" s="117"/>
      <c r="B29" s="120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11"/>
        <v>498.6</v>
      </c>
    </row>
    <row r="30" spans="1:12" ht="15.75" x14ac:dyDescent="0.25">
      <c r="A30" s="117"/>
      <c r="B30" s="120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11"/>
        <v>3.5</v>
      </c>
    </row>
    <row r="31" spans="1:12" ht="15.75" x14ac:dyDescent="0.25">
      <c r="A31" s="117"/>
      <c r="B31" s="120"/>
      <c r="C31" s="11" t="s">
        <v>12</v>
      </c>
      <c r="D31" s="2">
        <v>137.30000000000001</v>
      </c>
      <c r="E31" s="2">
        <v>151.6</v>
      </c>
      <c r="F31" s="2">
        <v>147.69999999999999</v>
      </c>
      <c r="G31" s="2">
        <v>153.1</v>
      </c>
      <c r="H31" s="2">
        <v>153.1</v>
      </c>
      <c r="I31" s="2">
        <f t="shared" si="11"/>
        <v>742.8</v>
      </c>
    </row>
    <row r="32" spans="1:12" ht="15.75" x14ac:dyDescent="0.25">
      <c r="A32" s="117"/>
      <c r="B32" s="121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7" t="s">
        <v>38</v>
      </c>
      <c r="B33" s="119" t="s">
        <v>19</v>
      </c>
      <c r="C33" s="10" t="s">
        <v>5</v>
      </c>
      <c r="D33" s="55">
        <f>+D34+D35+D36+D38+D37</f>
        <v>0.3</v>
      </c>
      <c r="E33" s="55">
        <f t="shared" ref="E33:I33" si="18">+E34+E35+E36+E38+E37</f>
        <v>2</v>
      </c>
      <c r="F33" s="55">
        <f t="shared" si="18"/>
        <v>2</v>
      </c>
      <c r="G33" s="55">
        <f t="shared" si="18"/>
        <v>2</v>
      </c>
      <c r="H33" s="55">
        <f t="shared" ref="H33" si="19">+H34+H35+H36+H38+H37</f>
        <v>2</v>
      </c>
      <c r="I33" s="55">
        <f t="shared" si="18"/>
        <v>8.3000000000000007</v>
      </c>
    </row>
    <row r="34" spans="1:9" ht="15.75" x14ac:dyDescent="0.25">
      <c r="A34" s="117"/>
      <c r="B34" s="120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75" x14ac:dyDescent="0.25">
      <c r="A35" s="117"/>
      <c r="B35" s="120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11"/>
        <v>0</v>
      </c>
    </row>
    <row r="36" spans="1:9" ht="15.75" x14ac:dyDescent="0.25">
      <c r="A36" s="117"/>
      <c r="B36" s="120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11"/>
        <v>0</v>
      </c>
    </row>
    <row r="37" spans="1:9" ht="15.75" x14ac:dyDescent="0.25">
      <c r="A37" s="117"/>
      <c r="B37" s="120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7"/>
      <c r="B38" s="121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11"/>
        <v>0</v>
      </c>
    </row>
    <row r="39" spans="1:9" ht="15.75" x14ac:dyDescent="0.25">
      <c r="A39" s="117" t="s">
        <v>39</v>
      </c>
      <c r="B39" s="119" t="s">
        <v>19</v>
      </c>
      <c r="C39" s="10" t="s">
        <v>5</v>
      </c>
      <c r="D39" s="55">
        <f>+D43+D40+D41+D42+D44</f>
        <v>311.3</v>
      </c>
      <c r="E39" s="55">
        <f t="shared" ref="E39:I39" si="20">+E43+E40+E41+E42+E44</f>
        <v>309.5</v>
      </c>
      <c r="F39" s="55">
        <f t="shared" si="20"/>
        <v>309.5</v>
      </c>
      <c r="G39" s="55">
        <f t="shared" si="20"/>
        <v>309.5</v>
      </c>
      <c r="H39" s="55">
        <f t="shared" ref="H39" si="21">+H43+H40+H41+H42+H44</f>
        <v>309.5</v>
      </c>
      <c r="I39" s="55">
        <f t="shared" si="20"/>
        <v>1549.3</v>
      </c>
    </row>
    <row r="40" spans="1:9" ht="15.75" x14ac:dyDescent="0.25">
      <c r="A40" s="117"/>
      <c r="B40" s="120"/>
      <c r="C40" s="11" t="s">
        <v>10</v>
      </c>
      <c r="D40" s="2">
        <v>311.3</v>
      </c>
      <c r="E40" s="5">
        <v>309.5</v>
      </c>
      <c r="F40" s="5">
        <v>309.5</v>
      </c>
      <c r="G40" s="5">
        <v>309.5</v>
      </c>
      <c r="H40" s="5">
        <v>309.5</v>
      </c>
      <c r="I40" s="2">
        <f t="shared" si="11"/>
        <v>1549.3</v>
      </c>
    </row>
    <row r="41" spans="1:9" ht="15.75" x14ac:dyDescent="0.25">
      <c r="A41" s="117"/>
      <c r="B41" s="120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11"/>
        <v>0</v>
      </c>
    </row>
    <row r="42" spans="1:9" ht="15.75" x14ac:dyDescent="0.25">
      <c r="A42" s="117"/>
      <c r="B42" s="120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11"/>
        <v>0</v>
      </c>
    </row>
    <row r="43" spans="1:9" ht="15.75" x14ac:dyDescent="0.25">
      <c r="A43" s="117"/>
      <c r="B43" s="120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7"/>
      <c r="B44" s="121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11"/>
        <v>0</v>
      </c>
    </row>
    <row r="45" spans="1:9" ht="15.75" x14ac:dyDescent="0.25">
      <c r="A45" s="117" t="s">
        <v>40</v>
      </c>
      <c r="B45" s="119" t="s">
        <v>19</v>
      </c>
      <c r="C45" s="10" t="s">
        <v>5</v>
      </c>
      <c r="D45" s="55">
        <f t="shared" ref="D45" si="22">D46+D47+D48+D49+D50</f>
        <v>0</v>
      </c>
      <c r="E45" s="55">
        <f t="shared" ref="E45:I45" si="23">E46+E47+E48+E49+E50</f>
        <v>0</v>
      </c>
      <c r="F45" s="55">
        <f t="shared" si="23"/>
        <v>5</v>
      </c>
      <c r="G45" s="55">
        <f t="shared" si="23"/>
        <v>5</v>
      </c>
      <c r="H45" s="55">
        <f t="shared" ref="H45" si="24">H46+H47+H48+H49+H50</f>
        <v>5</v>
      </c>
      <c r="I45" s="55">
        <f t="shared" si="23"/>
        <v>15</v>
      </c>
    </row>
    <row r="46" spans="1:9" ht="15.75" x14ac:dyDescent="0.25">
      <c r="A46" s="117"/>
      <c r="B46" s="127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75" x14ac:dyDescent="0.25">
      <c r="A47" s="117"/>
      <c r="B47" s="127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7"/>
      <c r="B48" s="127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7"/>
      <c r="B49" s="127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7"/>
      <c r="B50" s="128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7" t="s">
        <v>41</v>
      </c>
      <c r="B51" s="119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25">+I52+I53+I54+I56+I55</f>
        <v>80.099999999999994</v>
      </c>
    </row>
    <row r="52" spans="1:9" ht="15.75" x14ac:dyDescent="0.25">
      <c r="A52" s="117"/>
      <c r="B52" s="120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75" x14ac:dyDescent="0.25">
      <c r="A53" s="117"/>
      <c r="B53" s="120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75" x14ac:dyDescent="0.25">
      <c r="A54" s="117"/>
      <c r="B54" s="120"/>
      <c r="C54" s="11" t="s">
        <v>11</v>
      </c>
      <c r="D54" s="2">
        <f t="shared" si="26"/>
        <v>0</v>
      </c>
      <c r="E54" s="5">
        <f t="shared" si="27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75" x14ac:dyDescent="0.25">
      <c r="A55" s="117"/>
      <c r="B55" s="120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7"/>
      <c r="B56" s="121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75" x14ac:dyDescent="0.25">
      <c r="A57" s="122" t="s">
        <v>42</v>
      </c>
      <c r="B57" s="119" t="s">
        <v>19</v>
      </c>
      <c r="C57" s="10" t="s">
        <v>5</v>
      </c>
      <c r="D57" s="55">
        <f>D58+D59+D60+D61+D62</f>
        <v>2914.9</v>
      </c>
      <c r="E57" s="55">
        <f t="shared" ref="E57:I57" si="29">E58+E59+E60+E61+E62</f>
        <v>2859.4</v>
      </c>
      <c r="F57" s="55">
        <f t="shared" si="29"/>
        <v>2671.2</v>
      </c>
      <c r="G57" s="55">
        <f t="shared" si="29"/>
        <v>2671.2</v>
      </c>
      <c r="H57" s="55">
        <f t="shared" ref="H57" si="30">H58+H59+H60+H61+H62</f>
        <v>2671.2</v>
      </c>
      <c r="I57" s="55">
        <f t="shared" si="29"/>
        <v>13787.900000000001</v>
      </c>
    </row>
    <row r="58" spans="1:9" ht="15.75" x14ac:dyDescent="0.25">
      <c r="A58" s="122"/>
      <c r="B58" s="120"/>
      <c r="C58" s="11" t="s">
        <v>10</v>
      </c>
      <c r="D58" s="2">
        <v>2914.9</v>
      </c>
      <c r="E58" s="5">
        <v>2859.4</v>
      </c>
      <c r="F58" s="5">
        <v>2671.2</v>
      </c>
      <c r="G58" s="5">
        <v>2671.2</v>
      </c>
      <c r="H58" s="5">
        <v>2671.2</v>
      </c>
      <c r="I58" s="2">
        <f t="shared" si="11"/>
        <v>13787.900000000001</v>
      </c>
    </row>
    <row r="59" spans="1:9" ht="15.75" x14ac:dyDescent="0.25">
      <c r="A59" s="122"/>
      <c r="B59" s="120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11"/>
        <v>0</v>
      </c>
    </row>
    <row r="60" spans="1:9" ht="15.75" x14ac:dyDescent="0.25">
      <c r="A60" s="122"/>
      <c r="B60" s="120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11"/>
        <v>0</v>
      </c>
    </row>
    <row r="61" spans="1:9" ht="15.75" x14ac:dyDescent="0.25">
      <c r="A61" s="122"/>
      <c r="B61" s="120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22"/>
      <c r="B62" s="121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11"/>
        <v>0</v>
      </c>
    </row>
    <row r="63" spans="1:9" ht="15.75" x14ac:dyDescent="0.25">
      <c r="A63" s="126" t="s">
        <v>100</v>
      </c>
      <c r="B63" s="119" t="s">
        <v>19</v>
      </c>
      <c r="C63" s="10" t="s">
        <v>5</v>
      </c>
      <c r="D63" s="55">
        <f>+D64+D65+D66+D68+D67</f>
        <v>9.6999999999999993</v>
      </c>
      <c r="E63" s="55">
        <f t="shared" ref="E63:I63" si="31">+E64+E65+E66+E68+E67</f>
        <v>9.6</v>
      </c>
      <c r="F63" s="55">
        <f t="shared" si="31"/>
        <v>9.6</v>
      </c>
      <c r="G63" s="55">
        <f t="shared" si="31"/>
        <v>9.6</v>
      </c>
      <c r="H63" s="55">
        <f t="shared" ref="H63" si="32">+H64+H65+H66+H68+H67</f>
        <v>9.6</v>
      </c>
      <c r="I63" s="55">
        <f t="shared" si="31"/>
        <v>48.1</v>
      </c>
    </row>
    <row r="64" spans="1:9" ht="15.75" x14ac:dyDescent="0.25">
      <c r="A64" s="126"/>
      <c r="B64" s="120"/>
      <c r="C64" s="11" t="s">
        <v>10</v>
      </c>
      <c r="D64" s="2">
        <f>D70</f>
        <v>9.6999999999999993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48.1</v>
      </c>
    </row>
    <row r="65" spans="1:9" ht="15.75" x14ac:dyDescent="0.25">
      <c r="A65" s="126"/>
      <c r="B65" s="120"/>
      <c r="C65" s="11" t="s">
        <v>18</v>
      </c>
      <c r="D65" s="2">
        <f>D71</f>
        <v>0</v>
      </c>
      <c r="E65" s="2">
        <f t="shared" ref="E65:G68" si="33">E71</f>
        <v>0</v>
      </c>
      <c r="F65" s="2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75" x14ac:dyDescent="0.25">
      <c r="A66" s="126"/>
      <c r="B66" s="120"/>
      <c r="C66" s="11" t="s">
        <v>11</v>
      </c>
      <c r="D66" s="2">
        <f>D72</f>
        <v>0</v>
      </c>
      <c r="E66" s="2">
        <f t="shared" si="33"/>
        <v>0</v>
      </c>
      <c r="F66" s="2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75" x14ac:dyDescent="0.25">
      <c r="A67" s="126"/>
      <c r="B67" s="120"/>
      <c r="C67" s="11" t="s">
        <v>12</v>
      </c>
      <c r="D67" s="2">
        <f>D73</f>
        <v>0</v>
      </c>
      <c r="E67" s="2">
        <f t="shared" si="33"/>
        <v>0</v>
      </c>
      <c r="F67" s="2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75" x14ac:dyDescent="0.25">
      <c r="A68" s="126"/>
      <c r="B68" s="121"/>
      <c r="C68" s="11" t="s">
        <v>13</v>
      </c>
      <c r="D68" s="2">
        <f>D74</f>
        <v>0</v>
      </c>
      <c r="E68" s="2">
        <f t="shared" si="33"/>
        <v>0</v>
      </c>
      <c r="F68" s="2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75" x14ac:dyDescent="0.25">
      <c r="A69" s="122" t="s">
        <v>43</v>
      </c>
      <c r="B69" s="119" t="s">
        <v>19</v>
      </c>
      <c r="C69" s="10" t="s">
        <v>5</v>
      </c>
      <c r="D69" s="55">
        <f>+D70+D71+D72+D73+D74</f>
        <v>9.6999999999999993</v>
      </c>
      <c r="E69" s="55">
        <f t="shared" ref="E69:G69" si="38">+E70+E71+E72+E73+E74</f>
        <v>9.6</v>
      </c>
      <c r="F69" s="55">
        <f t="shared" si="38"/>
        <v>9.6</v>
      </c>
      <c r="G69" s="55">
        <f t="shared" si="38"/>
        <v>9.6</v>
      </c>
      <c r="H69" s="55">
        <f t="shared" ref="H69" si="39">+H70+H71+H72+H73+H74</f>
        <v>9.6</v>
      </c>
      <c r="I69" s="55">
        <f>+I70+I71+I72+I73+I74</f>
        <v>48.1</v>
      </c>
    </row>
    <row r="70" spans="1:9" ht="15.75" x14ac:dyDescent="0.25">
      <c r="A70" s="122"/>
      <c r="B70" s="120"/>
      <c r="C70" s="11" t="s">
        <v>10</v>
      </c>
      <c r="D70" s="2">
        <v>9.6999999999999993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40">+D70+E70+F70+G70+H70</f>
        <v>48.1</v>
      </c>
    </row>
    <row r="71" spans="1:9" ht="15.75" x14ac:dyDescent="0.25">
      <c r="A71" s="122"/>
      <c r="B71" s="120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40"/>
        <v>0</v>
      </c>
    </row>
    <row r="72" spans="1:9" ht="15.75" x14ac:dyDescent="0.25">
      <c r="A72" s="122"/>
      <c r="B72" s="120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40"/>
        <v>0</v>
      </c>
    </row>
    <row r="73" spans="1:9" ht="15.75" x14ac:dyDescent="0.25">
      <c r="A73" s="122"/>
      <c r="B73" s="120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40"/>
        <v>0</v>
      </c>
    </row>
    <row r="74" spans="1:9" ht="15.75" x14ac:dyDescent="0.25">
      <c r="A74" s="122"/>
      <c r="B74" s="121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40"/>
        <v>0</v>
      </c>
    </row>
    <row r="75" spans="1:9" ht="15.75" x14ac:dyDescent="0.25">
      <c r="A75" s="126" t="s">
        <v>101</v>
      </c>
      <c r="B75" s="119" t="s">
        <v>19</v>
      </c>
      <c r="C75" s="10" t="s">
        <v>5</v>
      </c>
      <c r="D75" s="55">
        <f>D76+D77+D78+D79+D80</f>
        <v>1116.8999999999999</v>
      </c>
      <c r="E75" s="55">
        <f t="shared" ref="E75:I75" si="41">E76+E77+E78+E79+E80</f>
        <v>1791.7</v>
      </c>
      <c r="F75" s="55">
        <f t="shared" si="41"/>
        <v>1283.8</v>
      </c>
      <c r="G75" s="55">
        <f t="shared" si="41"/>
        <v>1381.7</v>
      </c>
      <c r="H75" s="55">
        <f t="shared" ref="H75" si="42">H76+H77+H78+H79+H80</f>
        <v>1381.7</v>
      </c>
      <c r="I75" s="55">
        <f t="shared" si="41"/>
        <v>6955.8</v>
      </c>
    </row>
    <row r="76" spans="1:9" ht="15.75" x14ac:dyDescent="0.25">
      <c r="A76" s="126"/>
      <c r="B76" s="120"/>
      <c r="C76" s="11" t="s">
        <v>10</v>
      </c>
      <c r="D76" s="2">
        <f>D82+D88+D94</f>
        <v>1016.3</v>
      </c>
      <c r="E76" s="2">
        <f>E82+E88+E94</f>
        <v>1540.7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6604.2</v>
      </c>
    </row>
    <row r="77" spans="1:9" ht="15.75" x14ac:dyDescent="0.25">
      <c r="A77" s="126"/>
      <c r="B77" s="120"/>
      <c r="C77" s="11" t="s">
        <v>18</v>
      </c>
      <c r="D77" s="2">
        <f>D83+D89+D95</f>
        <v>0</v>
      </c>
      <c r="E77" s="2">
        <f t="shared" ref="E77:G80" si="43">E83+E89+E95</f>
        <v>0</v>
      </c>
      <c r="F77" s="2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75" x14ac:dyDescent="0.25">
      <c r="A78" s="126"/>
      <c r="B78" s="120"/>
      <c r="C78" s="11" t="s">
        <v>11</v>
      </c>
      <c r="D78" s="2">
        <v>100.6</v>
      </c>
      <c r="E78" s="2">
        <f>E84+E90+E96</f>
        <v>251</v>
      </c>
      <c r="F78" s="2">
        <f t="shared" si="43"/>
        <v>0</v>
      </c>
      <c r="G78" s="2">
        <f t="shared" si="43"/>
        <v>0</v>
      </c>
      <c r="H78" s="2">
        <f t="shared" ref="H78" si="45">H84+H90+H96</f>
        <v>0</v>
      </c>
      <c r="I78" s="2">
        <f>D78+E78+F78+G78+H78</f>
        <v>351.6</v>
      </c>
    </row>
    <row r="79" spans="1:9" ht="15.75" x14ac:dyDescent="0.25">
      <c r="A79" s="126"/>
      <c r="B79" s="120"/>
      <c r="C79" s="11" t="s">
        <v>12</v>
      </c>
      <c r="D79" s="2">
        <f>D85+D91+D97</f>
        <v>0</v>
      </c>
      <c r="E79" s="2">
        <f t="shared" ref="E79:F80" si="46">E85+E91+E97</f>
        <v>0</v>
      </c>
      <c r="F79" s="2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75" x14ac:dyDescent="0.25">
      <c r="A80" s="126"/>
      <c r="B80" s="121"/>
      <c r="C80" s="11" t="s">
        <v>13</v>
      </c>
      <c r="D80" s="2">
        <f>D86+D92+D98</f>
        <v>0</v>
      </c>
      <c r="E80" s="2">
        <f t="shared" si="46"/>
        <v>0</v>
      </c>
      <c r="F80" s="2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75" x14ac:dyDescent="0.25">
      <c r="A81" s="122" t="s">
        <v>44</v>
      </c>
      <c r="B81" s="119" t="s">
        <v>19</v>
      </c>
      <c r="C81" s="10" t="s">
        <v>5</v>
      </c>
      <c r="D81" s="55">
        <f>+D82+D83+D85+D86+D84</f>
        <v>966.4</v>
      </c>
      <c r="E81" s="55">
        <f t="shared" ref="E81:G81" si="49">+E82+E83+E85+E86+E84</f>
        <v>1247.9000000000001</v>
      </c>
      <c r="F81" s="55">
        <f t="shared" si="49"/>
        <v>1223.8</v>
      </c>
      <c r="G81" s="55">
        <f t="shared" si="49"/>
        <v>1321.7</v>
      </c>
      <c r="H81" s="55">
        <f t="shared" ref="H81" si="50">+H82+H83+H85+H86+H84</f>
        <v>1321.7</v>
      </c>
      <c r="I81" s="55">
        <f>+I82+I83+I85+I86+I84</f>
        <v>6081.5</v>
      </c>
    </row>
    <row r="82" spans="1:9" ht="15.75" x14ac:dyDescent="0.25">
      <c r="A82" s="122"/>
      <c r="B82" s="120"/>
      <c r="C82" s="11" t="s">
        <v>10</v>
      </c>
      <c r="D82" s="2">
        <v>966.4</v>
      </c>
      <c r="E82" s="2">
        <v>1247.9000000000001</v>
      </c>
      <c r="F82" s="2">
        <v>1223.8</v>
      </c>
      <c r="G82" s="2">
        <v>1321.7</v>
      </c>
      <c r="H82" s="2">
        <v>1321.7</v>
      </c>
      <c r="I82" s="2">
        <f t="shared" si="40"/>
        <v>6081.5</v>
      </c>
    </row>
    <row r="83" spans="1:9" ht="15.75" x14ac:dyDescent="0.25">
      <c r="A83" s="122"/>
      <c r="B83" s="120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40"/>
        <v>0</v>
      </c>
    </row>
    <row r="84" spans="1:9" ht="15.75" x14ac:dyDescent="0.25">
      <c r="A84" s="122"/>
      <c r="B84" s="120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40"/>
        <v>0</v>
      </c>
    </row>
    <row r="85" spans="1:9" ht="15.75" x14ac:dyDescent="0.25">
      <c r="A85" s="122"/>
      <c r="B85" s="120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40"/>
        <v>0</v>
      </c>
    </row>
    <row r="86" spans="1:9" ht="15.75" x14ac:dyDescent="0.25">
      <c r="A86" s="122"/>
      <c r="B86" s="121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40"/>
        <v>0</v>
      </c>
    </row>
    <row r="87" spans="1:9" ht="15.75" x14ac:dyDescent="0.25">
      <c r="A87" s="117" t="s">
        <v>60</v>
      </c>
      <c r="B87" s="119" t="s">
        <v>19</v>
      </c>
      <c r="C87" s="10" t="s">
        <v>5</v>
      </c>
      <c r="D87" s="55">
        <f>D88+D89+D90+D91+D92</f>
        <v>150.5</v>
      </c>
      <c r="E87" s="55">
        <f t="shared" ref="E87:I87" si="51">+E88+E89+E91+E92+E90</f>
        <v>55.6</v>
      </c>
      <c r="F87" s="55">
        <f t="shared" si="51"/>
        <v>30</v>
      </c>
      <c r="G87" s="55">
        <f t="shared" si="51"/>
        <v>30</v>
      </c>
      <c r="H87" s="55">
        <f t="shared" ref="H87" si="52">+H88+H89+H91+H92+H90</f>
        <v>30</v>
      </c>
      <c r="I87" s="55">
        <f t="shared" si="51"/>
        <v>296.10000000000002</v>
      </c>
    </row>
    <row r="88" spans="1:9" ht="15.75" x14ac:dyDescent="0.25">
      <c r="A88" s="118"/>
      <c r="B88" s="120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53">+D88+E88+F88+G88+H88</f>
        <v>195.5</v>
      </c>
    </row>
    <row r="89" spans="1:9" ht="15.75" x14ac:dyDescent="0.25">
      <c r="A89" s="118"/>
      <c r="B89" s="120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53"/>
        <v>0</v>
      </c>
    </row>
    <row r="90" spans="1:9" ht="15.75" x14ac:dyDescent="0.25">
      <c r="A90" s="118"/>
      <c r="B90" s="120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53"/>
        <v>100.6</v>
      </c>
    </row>
    <row r="91" spans="1:9" ht="15.75" x14ac:dyDescent="0.25">
      <c r="A91" s="118"/>
      <c r="B91" s="120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53"/>
        <v>0</v>
      </c>
    </row>
    <row r="92" spans="1:9" ht="15.75" x14ac:dyDescent="0.25">
      <c r="A92" s="118"/>
      <c r="B92" s="121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53"/>
        <v>0</v>
      </c>
    </row>
    <row r="93" spans="1:9" ht="15.75" x14ac:dyDescent="0.25">
      <c r="A93" s="117" t="s">
        <v>61</v>
      </c>
      <c r="B93" s="119" t="s">
        <v>19</v>
      </c>
      <c r="C93" s="10" t="s">
        <v>5</v>
      </c>
      <c r="D93" s="55">
        <f>+D94+D95+D97+D98+D96</f>
        <v>0</v>
      </c>
      <c r="E93" s="55">
        <f t="shared" ref="E93:G93" si="54">+E94+E95+E97+E98+E96</f>
        <v>488.2</v>
      </c>
      <c r="F93" s="55">
        <f t="shared" si="54"/>
        <v>30</v>
      </c>
      <c r="G93" s="55">
        <f t="shared" si="54"/>
        <v>30</v>
      </c>
      <c r="H93" s="55">
        <f t="shared" ref="H93" si="55">+H94+H95+H97+H98+H96</f>
        <v>30</v>
      </c>
      <c r="I93" s="55">
        <f>+I94+I95+I97+I98+I96</f>
        <v>578.20000000000005</v>
      </c>
    </row>
    <row r="94" spans="1:9" ht="15.75" x14ac:dyDescent="0.25">
      <c r="A94" s="118"/>
      <c r="B94" s="120"/>
      <c r="C94" s="11" t="s">
        <v>10</v>
      </c>
      <c r="D94" s="2">
        <v>0</v>
      </c>
      <c r="E94" s="2">
        <v>237.2</v>
      </c>
      <c r="F94" s="2">
        <v>30</v>
      </c>
      <c r="G94" s="2">
        <v>30</v>
      </c>
      <c r="H94" s="2">
        <v>30</v>
      </c>
      <c r="I94" s="2">
        <f t="shared" si="53"/>
        <v>327.2</v>
      </c>
    </row>
    <row r="95" spans="1:9" ht="15.75" x14ac:dyDescent="0.25">
      <c r="A95" s="118"/>
      <c r="B95" s="120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53"/>
        <v>0</v>
      </c>
    </row>
    <row r="96" spans="1:9" ht="15.75" x14ac:dyDescent="0.25">
      <c r="A96" s="118"/>
      <c r="B96" s="120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53"/>
        <v>251</v>
      </c>
    </row>
    <row r="97" spans="1:9" ht="15.75" x14ac:dyDescent="0.25">
      <c r="A97" s="118"/>
      <c r="B97" s="120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53"/>
        <v>0</v>
      </c>
    </row>
    <row r="98" spans="1:9" ht="15.75" x14ac:dyDescent="0.25">
      <c r="A98" s="118"/>
      <c r="B98" s="121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53"/>
        <v>0</v>
      </c>
    </row>
    <row r="99" spans="1:9" ht="15.75" x14ac:dyDescent="0.25">
      <c r="A99" s="124" t="s">
        <v>94</v>
      </c>
      <c r="B99" s="119" t="s">
        <v>19</v>
      </c>
      <c r="C99" s="10" t="s">
        <v>5</v>
      </c>
      <c r="D99" s="55">
        <f>D100+D101+D102+D103+D104</f>
        <v>0</v>
      </c>
      <c r="E99" s="55">
        <f t="shared" ref="E99:I99" si="56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si="56"/>
        <v>42.2</v>
      </c>
    </row>
    <row r="100" spans="1:9" ht="15.75" x14ac:dyDescent="0.25">
      <c r="A100" s="125"/>
      <c r="B100" s="120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75" x14ac:dyDescent="0.25">
      <c r="A101" s="125"/>
      <c r="B101" s="120"/>
      <c r="C101" s="11" t="s">
        <v>18</v>
      </c>
      <c r="D101" s="2">
        <f>D107+D113</f>
        <v>0</v>
      </c>
      <c r="E101" s="2">
        <f t="shared" ref="E101:G103" si="57">E107+E113</f>
        <v>0</v>
      </c>
      <c r="F101" s="2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75" x14ac:dyDescent="0.25">
      <c r="A102" s="125"/>
      <c r="B102" s="120"/>
      <c r="C102" s="11" t="s">
        <v>11</v>
      </c>
      <c r="D102" s="2">
        <f>D108+D114</f>
        <v>0</v>
      </c>
      <c r="E102" s="2">
        <f t="shared" si="57"/>
        <v>0</v>
      </c>
      <c r="F102" s="2">
        <f t="shared" si="57"/>
        <v>0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0</v>
      </c>
    </row>
    <row r="103" spans="1:9" ht="15.75" x14ac:dyDescent="0.25">
      <c r="A103" s="125"/>
      <c r="B103" s="120"/>
      <c r="C103" s="11" t="s">
        <v>12</v>
      </c>
      <c r="D103" s="2">
        <f>D109+D115</f>
        <v>0</v>
      </c>
      <c r="E103" s="2">
        <f t="shared" si="57"/>
        <v>0</v>
      </c>
      <c r="F103" s="2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75" x14ac:dyDescent="0.25">
      <c r="A104" s="125"/>
      <c r="B104" s="121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7" t="s">
        <v>62</v>
      </c>
      <c r="B105" s="119" t="s">
        <v>19</v>
      </c>
      <c r="C105" s="10" t="s">
        <v>5</v>
      </c>
      <c r="D105" s="55">
        <f t="shared" ref="D105" si="61">+D106+D107+D109+D110+D108</f>
        <v>0</v>
      </c>
      <c r="E105" s="55">
        <f>+E106+E107+E109+E110+E108</f>
        <v>27.2</v>
      </c>
      <c r="F105" s="55">
        <f t="shared" ref="F105:I105" si="62">+F106+F107+F109+F110+F108</f>
        <v>2.5</v>
      </c>
      <c r="G105" s="55">
        <f t="shared" si="62"/>
        <v>2.5</v>
      </c>
      <c r="H105" s="55">
        <f t="shared" ref="H105" si="63">+H106+H107+H109+H110+H108</f>
        <v>2.5</v>
      </c>
      <c r="I105" s="55">
        <f t="shared" si="62"/>
        <v>34.700000000000003</v>
      </c>
    </row>
    <row r="106" spans="1:9" ht="15.75" x14ac:dyDescent="0.25">
      <c r="A106" s="118"/>
      <c r="B106" s="120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64">+D106+E106+F106+G106+H106</f>
        <v>34.700000000000003</v>
      </c>
    </row>
    <row r="107" spans="1:9" ht="15.75" x14ac:dyDescent="0.25">
      <c r="A107" s="118"/>
      <c r="B107" s="120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64"/>
        <v>0</v>
      </c>
    </row>
    <row r="108" spans="1:9" ht="15.75" x14ac:dyDescent="0.25">
      <c r="A108" s="118"/>
      <c r="B108" s="120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18"/>
      <c r="B109" s="120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75" x14ac:dyDescent="0.25">
      <c r="A110" s="118"/>
      <c r="B110" s="121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65"/>
        <v>0</v>
      </c>
    </row>
    <row r="111" spans="1:9" ht="15.75" x14ac:dyDescent="0.25">
      <c r="A111" s="117" t="s">
        <v>63</v>
      </c>
      <c r="B111" s="119" t="s">
        <v>19</v>
      </c>
      <c r="C111" s="10" t="s">
        <v>5</v>
      </c>
      <c r="D111" s="55">
        <f>+D112+D113+D115+D116+D114</f>
        <v>0</v>
      </c>
      <c r="E111" s="55">
        <f t="shared" ref="E111:I111" si="66">+E112+E113+E115+E116+E114</f>
        <v>0</v>
      </c>
      <c r="F111" s="55">
        <f t="shared" si="66"/>
        <v>2.5</v>
      </c>
      <c r="G111" s="55">
        <f t="shared" si="66"/>
        <v>2.5</v>
      </c>
      <c r="H111" s="55">
        <f t="shared" ref="H111" si="67">+H112+H113+H115+H116+H114</f>
        <v>2.5</v>
      </c>
      <c r="I111" s="55">
        <f t="shared" si="66"/>
        <v>7.5</v>
      </c>
    </row>
    <row r="112" spans="1:9" ht="15.75" x14ac:dyDescent="0.25">
      <c r="A112" s="118"/>
      <c r="B112" s="120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65"/>
        <v>7.5</v>
      </c>
    </row>
    <row r="113" spans="1:9" ht="15.75" x14ac:dyDescent="0.25">
      <c r="A113" s="118"/>
      <c r="B113" s="120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65"/>
        <v>0</v>
      </c>
    </row>
    <row r="114" spans="1:9" ht="15.75" x14ac:dyDescent="0.25">
      <c r="A114" s="118"/>
      <c r="B114" s="120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18"/>
      <c r="B115" s="120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75" x14ac:dyDescent="0.25">
      <c r="A116" s="118"/>
      <c r="B116" s="121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24" t="s">
        <v>95</v>
      </c>
      <c r="B117" s="119" t="s">
        <v>19</v>
      </c>
      <c r="C117" s="10" t="s">
        <v>5</v>
      </c>
      <c r="D117" s="55">
        <f>D123+D129</f>
        <v>184.5</v>
      </c>
      <c r="E117" s="55">
        <f t="shared" ref="E117:I117" si="69">E118+E119+E120+E121+E122</f>
        <v>248.1</v>
      </c>
      <c r="F117" s="55">
        <f t="shared" si="69"/>
        <v>130.5</v>
      </c>
      <c r="G117" s="55">
        <f t="shared" si="69"/>
        <v>130.5</v>
      </c>
      <c r="H117" s="55">
        <f t="shared" ref="H117" si="70">H118+H119+H120+H121+H122</f>
        <v>130.5</v>
      </c>
      <c r="I117" s="55">
        <f t="shared" si="69"/>
        <v>830.19999999999993</v>
      </c>
    </row>
    <row r="118" spans="1:9" ht="15.75" x14ac:dyDescent="0.25">
      <c r="A118" s="125"/>
      <c r="B118" s="120"/>
      <c r="C118" s="11" t="s">
        <v>10</v>
      </c>
      <c r="D118" s="2">
        <v>130.6</v>
      </c>
      <c r="E118" s="2">
        <f>E124+E130</f>
        <v>188.7</v>
      </c>
      <c r="F118" s="2">
        <f t="shared" ref="F118:F119" si="71">F124+F130</f>
        <v>130.5</v>
      </c>
      <c r="G118" s="2">
        <f t="shared" ref="E118:G122" si="72">G124+G130</f>
        <v>130.5</v>
      </c>
      <c r="H118" s="2">
        <f t="shared" ref="H118" si="73">H124+H130</f>
        <v>130.5</v>
      </c>
      <c r="I118" s="2">
        <f>D118+E118+F118+G118+H118</f>
        <v>710.8</v>
      </c>
    </row>
    <row r="119" spans="1:9" ht="15.75" x14ac:dyDescent="0.25">
      <c r="A119" s="125"/>
      <c r="B119" s="120"/>
      <c r="C119" s="11" t="s">
        <v>18</v>
      </c>
      <c r="D119" s="2">
        <f t="shared" ref="D119:D122" si="74">D125+D131</f>
        <v>0</v>
      </c>
      <c r="E119" s="2">
        <f t="shared" si="72"/>
        <v>0</v>
      </c>
      <c r="F119" s="2">
        <f t="shared" si="71"/>
        <v>0</v>
      </c>
      <c r="G119" s="2">
        <f t="shared" si="72"/>
        <v>0</v>
      </c>
      <c r="H119" s="2">
        <f t="shared" ref="H119" si="75">H125+H131</f>
        <v>0</v>
      </c>
      <c r="I119" s="2">
        <f>D119+E119+F119+G119+H119</f>
        <v>0</v>
      </c>
    </row>
    <row r="120" spans="1:9" ht="15.75" x14ac:dyDescent="0.25">
      <c r="A120" s="125"/>
      <c r="B120" s="120"/>
      <c r="C120" s="11" t="s">
        <v>11</v>
      </c>
      <c r="D120" s="2">
        <f t="shared" si="74"/>
        <v>60</v>
      </c>
      <c r="E120" s="2">
        <f t="shared" si="72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75" x14ac:dyDescent="0.25">
      <c r="A121" s="125"/>
      <c r="B121" s="120"/>
      <c r="C121" s="11" t="s">
        <v>12</v>
      </c>
      <c r="D121" s="2">
        <f t="shared" si="74"/>
        <v>0</v>
      </c>
      <c r="E121" s="2">
        <f t="shared" si="72"/>
        <v>0</v>
      </c>
      <c r="F121" s="2">
        <f t="shared" si="72"/>
        <v>0</v>
      </c>
      <c r="G121" s="2">
        <f t="shared" si="72"/>
        <v>0</v>
      </c>
      <c r="H121" s="2">
        <f t="shared" ref="H121" si="76">H127+H133</f>
        <v>0</v>
      </c>
      <c r="I121" s="2">
        <f>D121+E121+F121+G121+H121</f>
        <v>0</v>
      </c>
    </row>
    <row r="122" spans="1:9" ht="15.75" x14ac:dyDescent="0.25">
      <c r="A122" s="125"/>
      <c r="B122" s="121"/>
      <c r="C122" s="11" t="s">
        <v>13</v>
      </c>
      <c r="D122" s="2">
        <f t="shared" si="74"/>
        <v>0</v>
      </c>
      <c r="E122" s="2">
        <f t="shared" si="72"/>
        <v>0</v>
      </c>
      <c r="F122" s="2">
        <f t="shared" si="72"/>
        <v>0</v>
      </c>
      <c r="G122" s="2">
        <f t="shared" si="72"/>
        <v>0</v>
      </c>
      <c r="H122" s="2">
        <f t="shared" ref="H122" si="77">H128+H134</f>
        <v>0</v>
      </c>
      <c r="I122" s="2">
        <f>D122+E122+F122+G122+H122</f>
        <v>0</v>
      </c>
    </row>
    <row r="123" spans="1:9" ht="15.75" x14ac:dyDescent="0.25">
      <c r="A123" s="117" t="s">
        <v>64</v>
      </c>
      <c r="B123" s="119" t="s">
        <v>19</v>
      </c>
      <c r="C123" s="10" t="s">
        <v>5</v>
      </c>
      <c r="D123" s="55">
        <f>+D124+D125+D127+D128+D126</f>
        <v>184</v>
      </c>
      <c r="E123" s="55">
        <f t="shared" ref="E123:I123" si="78">+E124+E125+E127+E128+E126</f>
        <v>247.6</v>
      </c>
      <c r="F123" s="55">
        <f t="shared" si="78"/>
        <v>130</v>
      </c>
      <c r="G123" s="55">
        <f t="shared" si="78"/>
        <v>130</v>
      </c>
      <c r="H123" s="55">
        <f t="shared" ref="H123" si="79">+H124+H125+H127+H128+H126</f>
        <v>130</v>
      </c>
      <c r="I123" s="55">
        <f t="shared" si="78"/>
        <v>821.6</v>
      </c>
    </row>
    <row r="124" spans="1:9" ht="15.75" x14ac:dyDescent="0.25">
      <c r="A124" s="118"/>
      <c r="B124" s="120"/>
      <c r="C124" s="11" t="s">
        <v>10</v>
      </c>
      <c r="D124" s="2">
        <v>124</v>
      </c>
      <c r="E124" s="2">
        <v>188.2</v>
      </c>
      <c r="F124" s="2">
        <v>130</v>
      </c>
      <c r="G124" s="2">
        <v>130</v>
      </c>
      <c r="H124" s="2">
        <v>130</v>
      </c>
      <c r="I124" s="2">
        <f t="shared" ref="I124:I125" si="80">+D124+E124+F124+G124+H124</f>
        <v>702.2</v>
      </c>
    </row>
    <row r="125" spans="1:9" ht="15.75" x14ac:dyDescent="0.25">
      <c r="A125" s="118"/>
      <c r="B125" s="120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80"/>
        <v>0</v>
      </c>
    </row>
    <row r="126" spans="1:9" ht="15.75" x14ac:dyDescent="0.25">
      <c r="A126" s="118"/>
      <c r="B126" s="120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75" x14ac:dyDescent="0.25">
      <c r="A127" s="118"/>
      <c r="B127" s="120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81">+D127+E127+F127+G127+H127</f>
        <v>0</v>
      </c>
    </row>
    <row r="128" spans="1:9" ht="15.75" x14ac:dyDescent="0.25">
      <c r="A128" s="118"/>
      <c r="B128" s="121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81"/>
        <v>0</v>
      </c>
    </row>
    <row r="129" spans="1:9" ht="15.75" x14ac:dyDescent="0.25">
      <c r="A129" s="117" t="s">
        <v>65</v>
      </c>
      <c r="B129" s="119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75" x14ac:dyDescent="0.25">
      <c r="A130" s="118"/>
      <c r="B130" s="120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81"/>
        <v>2.5</v>
      </c>
    </row>
    <row r="131" spans="1:9" ht="15.75" x14ac:dyDescent="0.25">
      <c r="A131" s="118"/>
      <c r="B131" s="120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81"/>
        <v>0</v>
      </c>
    </row>
    <row r="132" spans="1:9" ht="15.75" x14ac:dyDescent="0.25">
      <c r="A132" s="118"/>
      <c r="B132" s="120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18"/>
      <c r="B133" s="120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82">+D133+E133+F133+G133+H133</f>
        <v>0</v>
      </c>
    </row>
    <row r="134" spans="1:9" ht="15.75" x14ac:dyDescent="0.25">
      <c r="A134" s="118"/>
      <c r="B134" s="121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82"/>
        <v>0</v>
      </c>
    </row>
    <row r="135" spans="1:9" ht="15.75" x14ac:dyDescent="0.25">
      <c r="A135" s="124" t="s">
        <v>66</v>
      </c>
      <c r="B135" s="119" t="s">
        <v>19</v>
      </c>
      <c r="C135" s="10" t="s">
        <v>5</v>
      </c>
      <c r="D135" s="55">
        <f>D136+D137+D138+D139+D140</f>
        <v>4783.1000000000004</v>
      </c>
      <c r="E135" s="55">
        <f t="shared" ref="E135:G135" si="83">+E136+E137+E139+E140+E138</f>
        <v>4386.6000000000004</v>
      </c>
      <c r="F135" s="55">
        <f t="shared" si="83"/>
        <v>2818.7999999999997</v>
      </c>
      <c r="G135" s="55">
        <f t="shared" si="83"/>
        <v>3594.7999999999997</v>
      </c>
      <c r="H135" s="55">
        <f t="shared" ref="H135" si="84">+H136+H137+H139+H140+H138</f>
        <v>3594.7999999999997</v>
      </c>
      <c r="I135" s="55">
        <f>+I136+I137+I139+I140+I138</f>
        <v>19178.099999999995</v>
      </c>
    </row>
    <row r="136" spans="1:9" ht="15.75" x14ac:dyDescent="0.25">
      <c r="A136" s="125"/>
      <c r="B136" s="120"/>
      <c r="C136" s="11" t="s">
        <v>10</v>
      </c>
      <c r="D136" s="2">
        <f>D142+D148</f>
        <v>4626.3999999999996</v>
      </c>
      <c r="E136" s="2">
        <f>E142+E148</f>
        <v>4264.1000000000004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17698.899999999998</v>
      </c>
    </row>
    <row r="137" spans="1:9" ht="15.75" x14ac:dyDescent="0.25">
      <c r="A137" s="125"/>
      <c r="B137" s="120"/>
      <c r="C137" s="11" t="s">
        <v>18</v>
      </c>
      <c r="D137" s="2">
        <f>D143+D149</f>
        <v>84.6</v>
      </c>
      <c r="E137" s="2">
        <f t="shared" ref="E137:G137" si="85">E143+E149</f>
        <v>0</v>
      </c>
      <c r="F137" s="2">
        <f t="shared" si="85"/>
        <v>0</v>
      </c>
      <c r="G137" s="2">
        <f t="shared" si="85"/>
        <v>0</v>
      </c>
      <c r="H137" s="2">
        <f t="shared" ref="H137" si="86">H143+H149</f>
        <v>0</v>
      </c>
      <c r="I137" s="2">
        <f>D137+E137+F137+G137+H137</f>
        <v>84.6</v>
      </c>
    </row>
    <row r="138" spans="1:9" ht="15.75" x14ac:dyDescent="0.25">
      <c r="A138" s="125"/>
      <c r="B138" s="120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75" x14ac:dyDescent="0.25">
      <c r="A139" s="125"/>
      <c r="B139" s="120"/>
      <c r="C139" s="11" t="s">
        <v>12</v>
      </c>
      <c r="D139" s="2">
        <f>D145+D151</f>
        <v>0</v>
      </c>
      <c r="E139" s="2">
        <f t="shared" ref="E139:G140" si="87">E145+E151</f>
        <v>0</v>
      </c>
      <c r="F139" s="2">
        <f t="shared" si="87"/>
        <v>0</v>
      </c>
      <c r="G139" s="2">
        <f t="shared" si="87"/>
        <v>0</v>
      </c>
      <c r="H139" s="2">
        <f t="shared" ref="H139" si="88">H145+H151</f>
        <v>0</v>
      </c>
      <c r="I139" s="2">
        <f>D139+E139+F139+G139+H139</f>
        <v>0</v>
      </c>
    </row>
    <row r="140" spans="1:9" ht="15.75" x14ac:dyDescent="0.25">
      <c r="A140" s="125"/>
      <c r="B140" s="121"/>
      <c r="C140" s="11" t="s">
        <v>13</v>
      </c>
      <c r="D140" s="2">
        <f>D146+D152</f>
        <v>0</v>
      </c>
      <c r="E140" s="2">
        <f t="shared" si="87"/>
        <v>0</v>
      </c>
      <c r="F140" s="2">
        <f t="shared" si="87"/>
        <v>0</v>
      </c>
      <c r="G140" s="2">
        <f t="shared" si="87"/>
        <v>0</v>
      </c>
      <c r="H140" s="2">
        <f t="shared" ref="H140" si="89">H146+H152</f>
        <v>0</v>
      </c>
      <c r="I140" s="2">
        <f>D140+E140+F140+G140+H140</f>
        <v>0</v>
      </c>
    </row>
    <row r="141" spans="1:9" ht="15.75" x14ac:dyDescent="0.25">
      <c r="A141" s="122" t="s">
        <v>67</v>
      </c>
      <c r="B141" s="119" t="s">
        <v>19</v>
      </c>
      <c r="C141" s="10" t="s">
        <v>5</v>
      </c>
      <c r="D141" s="55">
        <f>+D142+D143+D145+D146+D144</f>
        <v>4710.3</v>
      </c>
      <c r="E141" s="55">
        <f t="shared" ref="E141" si="90">+E142+E143+E145+E146+E144</f>
        <v>4384.6000000000004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17885</v>
      </c>
    </row>
    <row r="142" spans="1:9" ht="15.75" x14ac:dyDescent="0.25">
      <c r="A142" s="123"/>
      <c r="B142" s="120"/>
      <c r="C142" s="11" t="s">
        <v>10</v>
      </c>
      <c r="D142" s="2">
        <v>4625.7</v>
      </c>
      <c r="E142" s="2">
        <v>4262.1000000000004</v>
      </c>
      <c r="F142" s="2">
        <v>2412.6999999999998</v>
      </c>
      <c r="G142" s="2">
        <v>3188.7</v>
      </c>
      <c r="H142" s="2">
        <v>3188.7</v>
      </c>
      <c r="I142" s="2">
        <f t="shared" ref="I142:I152" si="91">+D142+E142+F142+G142+H142</f>
        <v>17677.900000000001</v>
      </c>
    </row>
    <row r="143" spans="1:9" ht="15.75" x14ac:dyDescent="0.25">
      <c r="A143" s="123"/>
      <c r="B143" s="120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91"/>
        <v>84.6</v>
      </c>
    </row>
    <row r="144" spans="1:9" ht="15.75" x14ac:dyDescent="0.25">
      <c r="A144" s="123"/>
      <c r="B144" s="120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91"/>
        <v>122.5</v>
      </c>
    </row>
    <row r="145" spans="1:9" ht="15.75" x14ac:dyDescent="0.25">
      <c r="A145" s="123"/>
      <c r="B145" s="120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91"/>
        <v>0</v>
      </c>
    </row>
    <row r="146" spans="1:9" ht="15.75" x14ac:dyDescent="0.25">
      <c r="A146" s="123"/>
      <c r="B146" s="121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91"/>
        <v>0</v>
      </c>
    </row>
    <row r="147" spans="1:9" ht="15.75" x14ac:dyDescent="0.25">
      <c r="A147" s="117" t="s">
        <v>68</v>
      </c>
      <c r="B147" s="119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2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91"/>
        <v>1393.6</v>
      </c>
    </row>
    <row r="148" spans="1:9" ht="15.75" x14ac:dyDescent="0.25">
      <c r="A148" s="118"/>
      <c r="B148" s="120"/>
      <c r="C148" s="11" t="s">
        <v>10</v>
      </c>
      <c r="D148" s="2">
        <v>0.7</v>
      </c>
      <c r="E148" s="2">
        <v>2</v>
      </c>
      <c r="F148" s="2">
        <v>6.1</v>
      </c>
      <c r="G148" s="2">
        <v>6.1</v>
      </c>
      <c r="H148" s="2">
        <v>6.1</v>
      </c>
      <c r="I148" s="2">
        <f t="shared" si="91"/>
        <v>21</v>
      </c>
    </row>
    <row r="149" spans="1:9" ht="15.75" x14ac:dyDescent="0.25">
      <c r="A149" s="118"/>
      <c r="B149" s="120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91"/>
        <v>0</v>
      </c>
    </row>
    <row r="150" spans="1:9" ht="15.75" x14ac:dyDescent="0.25">
      <c r="A150" s="118"/>
      <c r="B150" s="120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91"/>
        <v>1372.6</v>
      </c>
    </row>
    <row r="151" spans="1:9" ht="15.75" x14ac:dyDescent="0.25">
      <c r="A151" s="118"/>
      <c r="B151" s="120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91"/>
        <v>0</v>
      </c>
    </row>
    <row r="152" spans="1:9" ht="15.75" x14ac:dyDescent="0.25">
      <c r="A152" s="118"/>
      <c r="B152" s="121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91"/>
        <v>0</v>
      </c>
    </row>
    <row r="153" spans="1:9" ht="15.75" x14ac:dyDescent="0.25">
      <c r="A153" s="124" t="s">
        <v>96</v>
      </c>
      <c r="B153" s="119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75" x14ac:dyDescent="0.25">
      <c r="A154" s="125"/>
      <c r="B154" s="120"/>
      <c r="C154" s="11" t="s">
        <v>10</v>
      </c>
      <c r="D154" s="2">
        <f t="shared" ref="D154:D158" si="92">D160</f>
        <v>0</v>
      </c>
      <c r="E154" s="2">
        <f t="shared" ref="E154:G158" si="93">E160</f>
        <v>2.5</v>
      </c>
      <c r="F154" s="2">
        <f t="shared" si="93"/>
        <v>2.5</v>
      </c>
      <c r="G154" s="2">
        <f t="shared" si="93"/>
        <v>2.5</v>
      </c>
      <c r="H154" s="2">
        <f t="shared" ref="H154" si="94">H160</f>
        <v>2.5</v>
      </c>
      <c r="I154" s="2">
        <f>D154+E154+F154+G154+H154</f>
        <v>10</v>
      </c>
    </row>
    <row r="155" spans="1:9" ht="15.75" x14ac:dyDescent="0.25">
      <c r="A155" s="125"/>
      <c r="B155" s="120"/>
      <c r="C155" s="11" t="s">
        <v>18</v>
      </c>
      <c r="D155" s="2">
        <f t="shared" si="92"/>
        <v>0</v>
      </c>
      <c r="E155" s="2">
        <f t="shared" si="93"/>
        <v>0</v>
      </c>
      <c r="F155" s="2">
        <f t="shared" si="93"/>
        <v>0</v>
      </c>
      <c r="G155" s="2">
        <f t="shared" si="93"/>
        <v>0</v>
      </c>
      <c r="H155" s="2">
        <f t="shared" ref="H155" si="95">H161</f>
        <v>0</v>
      </c>
      <c r="I155" s="2">
        <f>D155+E155+F155+G155+H155</f>
        <v>0</v>
      </c>
    </row>
    <row r="156" spans="1:9" ht="15.75" x14ac:dyDescent="0.25">
      <c r="A156" s="125"/>
      <c r="B156" s="120"/>
      <c r="C156" s="11" t="s">
        <v>11</v>
      </c>
      <c r="D156" s="2">
        <f t="shared" si="92"/>
        <v>0</v>
      </c>
      <c r="E156" s="2">
        <f t="shared" si="93"/>
        <v>0</v>
      </c>
      <c r="F156" s="2">
        <f t="shared" si="93"/>
        <v>0</v>
      </c>
      <c r="G156" s="2">
        <f t="shared" si="93"/>
        <v>0</v>
      </c>
      <c r="H156" s="2">
        <f t="shared" ref="H156" si="96">H162</f>
        <v>0</v>
      </c>
      <c r="I156" s="2">
        <f>D156+E156+F156+G156+H156</f>
        <v>0</v>
      </c>
    </row>
    <row r="157" spans="1:9" ht="15.75" x14ac:dyDescent="0.25">
      <c r="A157" s="125"/>
      <c r="B157" s="120"/>
      <c r="C157" s="11" t="s">
        <v>12</v>
      </c>
      <c r="D157" s="2">
        <f t="shared" si="92"/>
        <v>0</v>
      </c>
      <c r="E157" s="2">
        <f t="shared" si="93"/>
        <v>0</v>
      </c>
      <c r="F157" s="2">
        <f t="shared" si="93"/>
        <v>0</v>
      </c>
      <c r="G157" s="2">
        <f t="shared" si="93"/>
        <v>0</v>
      </c>
      <c r="H157" s="2">
        <f t="shared" ref="H157" si="97">H163</f>
        <v>0</v>
      </c>
      <c r="I157" s="2">
        <f>D157+E157+F157+G157+H157</f>
        <v>0</v>
      </c>
    </row>
    <row r="158" spans="1:9" ht="15.75" x14ac:dyDescent="0.25">
      <c r="A158" s="125"/>
      <c r="B158" s="121"/>
      <c r="C158" s="11" t="s">
        <v>13</v>
      </c>
      <c r="D158" s="2">
        <f t="shared" si="92"/>
        <v>0</v>
      </c>
      <c r="E158" s="2">
        <f t="shared" si="93"/>
        <v>0</v>
      </c>
      <c r="F158" s="2">
        <f t="shared" si="93"/>
        <v>0</v>
      </c>
      <c r="G158" s="2">
        <f t="shared" si="93"/>
        <v>0</v>
      </c>
      <c r="H158" s="2">
        <f t="shared" ref="H158" si="98">H164</f>
        <v>0</v>
      </c>
      <c r="I158" s="2">
        <f>D158+E158+F158+G158+H158</f>
        <v>0</v>
      </c>
    </row>
    <row r="159" spans="1:9" ht="15.75" x14ac:dyDescent="0.25">
      <c r="A159" s="117" t="s">
        <v>69</v>
      </c>
      <c r="B159" s="119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99">+D159+E159+F159+G159+H159</f>
        <v>10</v>
      </c>
    </row>
    <row r="160" spans="1:9" ht="15.75" x14ac:dyDescent="0.25">
      <c r="A160" s="118"/>
      <c r="B160" s="120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99"/>
        <v>10</v>
      </c>
    </row>
    <row r="161" spans="1:9" ht="15.75" x14ac:dyDescent="0.25">
      <c r="A161" s="118"/>
      <c r="B161" s="120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99"/>
        <v>0</v>
      </c>
    </row>
    <row r="162" spans="1:9" ht="15.75" x14ac:dyDescent="0.25">
      <c r="A162" s="118"/>
      <c r="B162" s="120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99"/>
        <v>0</v>
      </c>
    </row>
    <row r="163" spans="1:9" ht="15.75" x14ac:dyDescent="0.25">
      <c r="A163" s="118"/>
      <c r="B163" s="120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99"/>
        <v>0</v>
      </c>
    </row>
    <row r="164" spans="1:9" ht="15.75" x14ac:dyDescent="0.25">
      <c r="A164" s="118"/>
      <c r="B164" s="121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99"/>
        <v>0</v>
      </c>
    </row>
  </sheetData>
  <mergeCells count="67"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21:B26"/>
    <mergeCell ref="A33:A38"/>
    <mergeCell ref="B33:B38"/>
    <mergeCell ref="A39:A44"/>
    <mergeCell ref="B39:B44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23:A128"/>
    <mergeCell ref="B123:B128"/>
    <mergeCell ref="A129:A134"/>
    <mergeCell ref="B129:B134"/>
    <mergeCell ref="A135:A140"/>
    <mergeCell ref="B135:B140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abSelected="1" workbookViewId="0">
      <selection activeCell="E15" sqref="E15:E164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0" customWidth="1"/>
    <col min="5" max="5" width="12.5703125" style="50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5"/>
      <c r="B1" s="7"/>
      <c r="C1" s="8"/>
      <c r="D1" s="48"/>
      <c r="E1" s="48"/>
      <c r="F1" s="7"/>
      <c r="G1" s="115" t="s">
        <v>70</v>
      </c>
      <c r="H1" s="115"/>
      <c r="I1" s="115"/>
    </row>
    <row r="2" spans="1:9" ht="15.75" x14ac:dyDescent="0.25">
      <c r="A2" s="45"/>
      <c r="B2" s="7"/>
      <c r="C2" s="8"/>
      <c r="D2" s="48"/>
      <c r="E2" s="48"/>
      <c r="F2" s="114" t="s">
        <v>55</v>
      </c>
      <c r="G2" s="114"/>
      <c r="H2" s="114"/>
      <c r="I2" s="114"/>
    </row>
    <row r="3" spans="1:9" ht="15.75" x14ac:dyDescent="0.25">
      <c r="A3" s="45"/>
      <c r="B3" s="7"/>
      <c r="C3" s="8"/>
      <c r="D3" s="48"/>
      <c r="E3" s="48"/>
      <c r="F3" s="115" t="s">
        <v>56</v>
      </c>
      <c r="G3" s="115"/>
      <c r="H3" s="115"/>
      <c r="I3" s="115"/>
    </row>
    <row r="4" spans="1:9" ht="15.75" x14ac:dyDescent="0.25">
      <c r="A4" s="45"/>
      <c r="B4" s="7"/>
      <c r="C4" s="8"/>
      <c r="D4" s="48"/>
      <c r="E4" s="115" t="s">
        <v>57</v>
      </c>
      <c r="F4" s="115"/>
      <c r="G4" s="115"/>
      <c r="H4" s="115"/>
      <c r="I4" s="115"/>
    </row>
    <row r="5" spans="1:9" ht="15.75" x14ac:dyDescent="0.25">
      <c r="A5" s="45"/>
      <c r="B5" s="7"/>
      <c r="C5" s="8"/>
      <c r="D5" s="48"/>
      <c r="E5" s="48"/>
      <c r="F5" s="7"/>
      <c r="G5" s="7"/>
      <c r="H5" s="7"/>
      <c r="I5" s="7"/>
    </row>
    <row r="6" spans="1:9" ht="18.75" x14ac:dyDescent="0.3">
      <c r="A6" s="46"/>
      <c r="B6" s="116" t="s">
        <v>110</v>
      </c>
      <c r="C6" s="116"/>
      <c r="D6" s="116"/>
      <c r="E6" s="116"/>
      <c r="F6" s="116"/>
      <c r="G6" s="116"/>
      <c r="H6" s="116"/>
      <c r="I6" s="116"/>
    </row>
    <row r="7" spans="1:9" ht="19.5" x14ac:dyDescent="0.25">
      <c r="A7" s="46"/>
      <c r="B7" s="131" t="s">
        <v>58</v>
      </c>
      <c r="C7" s="131"/>
      <c r="D7" s="131"/>
      <c r="E7" s="131"/>
      <c r="F7" s="131"/>
      <c r="G7" s="131"/>
      <c r="H7" s="131"/>
      <c r="I7" s="131"/>
    </row>
    <row r="8" spans="1:9" ht="18.75" x14ac:dyDescent="0.25">
      <c r="A8" s="46"/>
      <c r="B8" s="131" t="s">
        <v>59</v>
      </c>
      <c r="C8" s="131"/>
      <c r="D8" s="131"/>
      <c r="E8" s="131"/>
      <c r="F8" s="131"/>
      <c r="G8" s="131"/>
      <c r="H8" s="131"/>
      <c r="I8" s="131"/>
    </row>
    <row r="9" spans="1:9" ht="18.75" x14ac:dyDescent="0.3">
      <c r="A9" s="46"/>
      <c r="B9" s="1"/>
      <c r="C9" s="9"/>
      <c r="D9" s="49"/>
      <c r="E9" s="49"/>
      <c r="F9" s="1"/>
      <c r="G9" s="1"/>
      <c r="H9" s="1"/>
      <c r="I9" s="1"/>
    </row>
    <row r="10" spans="1:9" ht="18.75" x14ac:dyDescent="0.25">
      <c r="A10" s="132" t="s">
        <v>0</v>
      </c>
      <c r="B10" s="133" t="s">
        <v>1</v>
      </c>
      <c r="C10" s="134" t="s">
        <v>2</v>
      </c>
      <c r="D10" s="135" t="s">
        <v>3</v>
      </c>
      <c r="E10" s="135"/>
      <c r="F10" s="135"/>
      <c r="G10" s="135"/>
      <c r="H10" s="135"/>
      <c r="I10" s="135"/>
    </row>
    <row r="11" spans="1:9" x14ac:dyDescent="0.25">
      <c r="A11" s="132"/>
      <c r="B11" s="133"/>
      <c r="C11" s="134"/>
      <c r="D11" s="136">
        <v>2021</v>
      </c>
      <c r="E11" s="136">
        <v>2022</v>
      </c>
      <c r="F11" s="135">
        <v>2023</v>
      </c>
      <c r="G11" s="135">
        <v>2024</v>
      </c>
      <c r="H11" s="135">
        <v>2025</v>
      </c>
      <c r="I11" s="135" t="s">
        <v>4</v>
      </c>
    </row>
    <row r="12" spans="1:9" x14ac:dyDescent="0.25">
      <c r="A12" s="132"/>
      <c r="B12" s="133"/>
      <c r="C12" s="134"/>
      <c r="D12" s="136"/>
      <c r="E12" s="136"/>
      <c r="F12" s="135"/>
      <c r="G12" s="135"/>
      <c r="H12" s="135"/>
      <c r="I12" s="135"/>
    </row>
    <row r="13" spans="1:9" ht="27.75" customHeight="1" x14ac:dyDescent="0.25">
      <c r="A13" s="132"/>
      <c r="B13" s="133"/>
      <c r="C13" s="134"/>
      <c r="D13" s="136"/>
      <c r="E13" s="136"/>
      <c r="F13" s="135"/>
      <c r="G13" s="135"/>
      <c r="H13" s="135"/>
      <c r="I13" s="135"/>
    </row>
    <row r="14" spans="1:9" ht="18.75" x14ac:dyDescent="0.25">
      <c r="A14" s="51">
        <v>1</v>
      </c>
      <c r="B14" s="52">
        <v>2</v>
      </c>
      <c r="C14" s="53">
        <v>3</v>
      </c>
      <c r="D14" s="58">
        <v>4</v>
      </c>
      <c r="E14" s="60">
        <v>5</v>
      </c>
      <c r="F14" s="54">
        <v>6</v>
      </c>
      <c r="G14" s="54">
        <v>6</v>
      </c>
      <c r="H14" s="54">
        <v>6</v>
      </c>
      <c r="I14" s="54">
        <v>9</v>
      </c>
    </row>
    <row r="15" spans="1:9" ht="18.75" x14ac:dyDescent="0.25">
      <c r="A15" s="137" t="s">
        <v>98</v>
      </c>
      <c r="B15" s="129" t="s">
        <v>16</v>
      </c>
      <c r="C15" s="15" t="s">
        <v>5</v>
      </c>
      <c r="D15" s="56">
        <f>D21+D63+D75+D99+D117+D135+D153</f>
        <v>14037.300000000001</v>
      </c>
      <c r="E15" s="56">
        <f>E16+E17+E18+E19+E20</f>
        <v>14542.000000000004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58485</v>
      </c>
    </row>
    <row r="16" spans="1:9" ht="39" customHeight="1" x14ac:dyDescent="0.25">
      <c r="A16" s="137"/>
      <c r="B16" s="130"/>
      <c r="C16" s="16" t="s">
        <v>6</v>
      </c>
      <c r="D16" s="12">
        <f>D22+D64+D76+D100+D118+D136+D154</f>
        <v>13059.5</v>
      </c>
      <c r="E16" s="12">
        <f>E22+E64+E76+E100+E118+E136+E154</f>
        <v>13956.800000000003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55266</v>
      </c>
    </row>
    <row r="17" spans="1:9" ht="94.5" customHeight="1" x14ac:dyDescent="0.25">
      <c r="A17" s="137"/>
      <c r="B17" s="130"/>
      <c r="C17" s="16" t="s">
        <v>17</v>
      </c>
      <c r="D17" s="12">
        <f t="shared" ref="D17:H20" si="1">D23+D65+D77+D101+D119+D137</f>
        <v>583.20000000000005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583.20000000000005</v>
      </c>
    </row>
    <row r="18" spans="1:9" ht="92.25" customHeight="1" x14ac:dyDescent="0.25">
      <c r="A18" s="137"/>
      <c r="B18" s="130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9" ht="93.75" customHeight="1" x14ac:dyDescent="0.25">
      <c r="A19" s="137"/>
      <c r="B19" s="130"/>
      <c r="C19" s="16" t="s">
        <v>8</v>
      </c>
      <c r="D19" s="12">
        <f t="shared" si="1"/>
        <v>137.30000000000001</v>
      </c>
      <c r="E19" s="12">
        <f t="shared" si="1"/>
        <v>151.6</v>
      </c>
      <c r="F19" s="12">
        <f t="shared" si="1"/>
        <v>147.69999999999999</v>
      </c>
      <c r="G19" s="12">
        <f t="shared" si="1"/>
        <v>153.1</v>
      </c>
      <c r="H19" s="12">
        <f t="shared" si="1"/>
        <v>153.1</v>
      </c>
      <c r="I19" s="12">
        <f t="shared" si="0"/>
        <v>742.8</v>
      </c>
    </row>
    <row r="20" spans="1:9" ht="75.75" customHeight="1" x14ac:dyDescent="0.25">
      <c r="A20" s="137"/>
      <c r="B20" s="130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9" ht="15.75" x14ac:dyDescent="0.25">
      <c r="A21" s="122" t="s">
        <v>99</v>
      </c>
      <c r="B21" s="119" t="s">
        <v>16</v>
      </c>
      <c r="C21" s="10" t="s">
        <v>5</v>
      </c>
      <c r="D21" s="55">
        <f>+D22+D23+D24+D25+D26</f>
        <v>7913.1</v>
      </c>
      <c r="E21" s="55">
        <f t="shared" ref="E21" si="2">+E22+E23+E24+E25+E26</f>
        <v>8076.3</v>
      </c>
      <c r="F21" s="55">
        <f t="shared" ref="F21:I21" si="3">+F22+F23+F24+F25+F26</f>
        <v>5792.2999999999993</v>
      </c>
      <c r="G21" s="55">
        <f t="shared" si="3"/>
        <v>4807.5</v>
      </c>
      <c r="H21" s="55">
        <f t="shared" si="3"/>
        <v>4807.5</v>
      </c>
      <c r="I21" s="55">
        <f t="shared" si="3"/>
        <v>31396.7</v>
      </c>
    </row>
    <row r="22" spans="1:9" ht="15.75" x14ac:dyDescent="0.25">
      <c r="A22" s="122"/>
      <c r="B22" s="120"/>
      <c r="C22" s="11" t="s">
        <v>10</v>
      </c>
      <c r="D22" s="2">
        <f t="shared" ref="D22:H26" si="4">D28+D34+D40+D46+D52+D58</f>
        <v>7276.5</v>
      </c>
      <c r="E22" s="2">
        <f t="shared" si="4"/>
        <v>7924</v>
      </c>
      <c r="F22" s="2">
        <f t="shared" si="4"/>
        <v>5643.9</v>
      </c>
      <c r="G22" s="2">
        <f t="shared" si="4"/>
        <v>4653.7</v>
      </c>
      <c r="H22" s="2">
        <f t="shared" si="4"/>
        <v>4653.7</v>
      </c>
      <c r="I22" s="2">
        <f t="shared" ref="I22:I62" si="5">+D22+E22+F22+G22+H22</f>
        <v>30151.800000000003</v>
      </c>
    </row>
    <row r="23" spans="1:9" ht="15.75" x14ac:dyDescent="0.25">
      <c r="A23" s="122"/>
      <c r="B23" s="120"/>
      <c r="C23" s="11" t="s">
        <v>18</v>
      </c>
      <c r="D23" s="2">
        <f t="shared" si="4"/>
        <v>498.6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5"/>
        <v>498.6</v>
      </c>
    </row>
    <row r="24" spans="1:9" ht="15.75" x14ac:dyDescent="0.25">
      <c r="A24" s="122"/>
      <c r="B24" s="120"/>
      <c r="C24" s="11" t="s">
        <v>11</v>
      </c>
      <c r="D24" s="2">
        <f t="shared" si="4"/>
        <v>0.7</v>
      </c>
      <c r="E24" s="2">
        <f t="shared" si="4"/>
        <v>0.7</v>
      </c>
      <c r="F24" s="2">
        <f t="shared" si="4"/>
        <v>0.7</v>
      </c>
      <c r="G24" s="2">
        <f t="shared" si="4"/>
        <v>0.7</v>
      </c>
      <c r="H24" s="2">
        <f t="shared" si="4"/>
        <v>0.7</v>
      </c>
      <c r="I24" s="2">
        <f t="shared" si="5"/>
        <v>3.5</v>
      </c>
    </row>
    <row r="25" spans="1:9" ht="15.75" x14ac:dyDescent="0.25">
      <c r="A25" s="122"/>
      <c r="B25" s="120"/>
      <c r="C25" s="11" t="s">
        <v>12</v>
      </c>
      <c r="D25" s="2">
        <f t="shared" si="4"/>
        <v>137.30000000000001</v>
      </c>
      <c r="E25" s="2">
        <f t="shared" si="4"/>
        <v>151.6</v>
      </c>
      <c r="F25" s="2">
        <f t="shared" si="4"/>
        <v>147.69999999999999</v>
      </c>
      <c r="G25" s="2">
        <f t="shared" si="4"/>
        <v>153.1</v>
      </c>
      <c r="H25" s="2">
        <f t="shared" si="4"/>
        <v>153.1</v>
      </c>
      <c r="I25" s="2">
        <f t="shared" si="5"/>
        <v>742.8</v>
      </c>
    </row>
    <row r="26" spans="1:9" ht="15.75" x14ac:dyDescent="0.25">
      <c r="A26" s="122"/>
      <c r="B26" s="120"/>
      <c r="C26" s="11" t="s">
        <v>13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>+D26+E26+F26+G26+H26</f>
        <v>0</v>
      </c>
    </row>
    <row r="27" spans="1:9" ht="15.75" x14ac:dyDescent="0.25">
      <c r="A27" s="117" t="s">
        <v>37</v>
      </c>
      <c r="B27" s="119" t="s">
        <v>19</v>
      </c>
      <c r="C27" s="10" t="s">
        <v>5</v>
      </c>
      <c r="D27" s="59">
        <f>+D28+D29+D30+D31+D32</f>
        <v>4686.5</v>
      </c>
      <c r="E27" s="55">
        <f>+E28+E29+E30+E31+E32</f>
        <v>4885.4000000000005</v>
      </c>
      <c r="F27" s="55">
        <f t="shared" ref="F27:H27" si="6">+F28+F29+F30+F31+F32</f>
        <v>2784.5999999999995</v>
      </c>
      <c r="G27" s="55">
        <f t="shared" si="6"/>
        <v>1799.8</v>
      </c>
      <c r="H27" s="55">
        <f t="shared" si="6"/>
        <v>1799.8</v>
      </c>
      <c r="I27" s="55">
        <f>+I28+I29+I30+I31+I32</f>
        <v>3920.8999999999996</v>
      </c>
    </row>
    <row r="28" spans="1:9" ht="15.75" x14ac:dyDescent="0.25">
      <c r="A28" s="117"/>
      <c r="B28" s="120"/>
      <c r="C28" s="11" t="s">
        <v>10</v>
      </c>
      <c r="D28" s="2">
        <v>4049.9</v>
      </c>
      <c r="E28" s="5">
        <v>4733.1000000000004</v>
      </c>
      <c r="F28" s="5">
        <v>2636.2</v>
      </c>
      <c r="G28" s="5">
        <v>1646</v>
      </c>
      <c r="H28" s="5">
        <v>1646</v>
      </c>
      <c r="I28" s="2">
        <v>2676</v>
      </c>
    </row>
    <row r="29" spans="1:9" ht="15.75" x14ac:dyDescent="0.25">
      <c r="A29" s="117"/>
      <c r="B29" s="120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498.6</v>
      </c>
    </row>
    <row r="30" spans="1:9" ht="15.75" x14ac:dyDescent="0.25">
      <c r="A30" s="117"/>
      <c r="B30" s="120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5"/>
        <v>3.5</v>
      </c>
    </row>
    <row r="31" spans="1:9" ht="15.75" x14ac:dyDescent="0.25">
      <c r="A31" s="117"/>
      <c r="B31" s="120"/>
      <c r="C31" s="11" t="s">
        <v>12</v>
      </c>
      <c r="D31" s="2">
        <v>137.30000000000001</v>
      </c>
      <c r="E31" s="2">
        <v>151.6</v>
      </c>
      <c r="F31" s="2">
        <v>147.69999999999999</v>
      </c>
      <c r="G31" s="2">
        <v>153.1</v>
      </c>
      <c r="H31" s="2">
        <v>153.1</v>
      </c>
      <c r="I31" s="2">
        <f t="shared" si="5"/>
        <v>742.8</v>
      </c>
    </row>
    <row r="32" spans="1:9" ht="15.75" x14ac:dyDescent="0.25">
      <c r="A32" s="117"/>
      <c r="B32" s="121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7" t="s">
        <v>38</v>
      </c>
      <c r="B33" s="119" t="s">
        <v>19</v>
      </c>
      <c r="C33" s="10" t="s">
        <v>5</v>
      </c>
      <c r="D33" s="55">
        <f>+D34+D35+D36+D38+D37</f>
        <v>0.3</v>
      </c>
      <c r="E33" s="55">
        <f t="shared" ref="E33" si="7">+E34+E35+E36+E38+E37</f>
        <v>2</v>
      </c>
      <c r="F33" s="55">
        <f t="shared" ref="F33:I33" si="8">+F34+F35+F36+F38+F37</f>
        <v>2</v>
      </c>
      <c r="G33" s="55">
        <f t="shared" si="8"/>
        <v>2</v>
      </c>
      <c r="H33" s="55">
        <f t="shared" si="8"/>
        <v>2</v>
      </c>
      <c r="I33" s="55">
        <f t="shared" si="8"/>
        <v>8.3000000000000007</v>
      </c>
    </row>
    <row r="34" spans="1:9" ht="15.75" x14ac:dyDescent="0.25">
      <c r="A34" s="117"/>
      <c r="B34" s="120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5"/>
        <v>8.3000000000000007</v>
      </c>
    </row>
    <row r="35" spans="1:9" ht="15.75" x14ac:dyDescent="0.25">
      <c r="A35" s="117"/>
      <c r="B35" s="120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5"/>
        <v>0</v>
      </c>
    </row>
    <row r="36" spans="1:9" ht="15.75" x14ac:dyDescent="0.25">
      <c r="A36" s="117"/>
      <c r="B36" s="120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5"/>
        <v>0</v>
      </c>
    </row>
    <row r="37" spans="1:9" ht="15.75" x14ac:dyDescent="0.25">
      <c r="A37" s="117"/>
      <c r="B37" s="120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7"/>
      <c r="B38" s="121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5"/>
        <v>0</v>
      </c>
    </row>
    <row r="39" spans="1:9" ht="15.75" x14ac:dyDescent="0.25">
      <c r="A39" s="117" t="s">
        <v>39</v>
      </c>
      <c r="B39" s="119" t="s">
        <v>19</v>
      </c>
      <c r="C39" s="10" t="s">
        <v>5</v>
      </c>
      <c r="D39" s="55">
        <f>+D43+D40+D41+D42+D44</f>
        <v>311.3</v>
      </c>
      <c r="E39" s="55">
        <f t="shared" ref="E39" si="9">+E43+E40+E41+E42+E44</f>
        <v>309.5</v>
      </c>
      <c r="F39" s="55">
        <f t="shared" ref="F39:I39" si="10">+F43+F40+F41+F42+F44</f>
        <v>309.5</v>
      </c>
      <c r="G39" s="55">
        <f t="shared" si="10"/>
        <v>309.5</v>
      </c>
      <c r="H39" s="55">
        <f t="shared" si="10"/>
        <v>309.5</v>
      </c>
      <c r="I39" s="55">
        <f t="shared" si="10"/>
        <v>1549.3</v>
      </c>
    </row>
    <row r="40" spans="1:9" ht="15.75" x14ac:dyDescent="0.25">
      <c r="A40" s="117"/>
      <c r="B40" s="120"/>
      <c r="C40" s="11" t="s">
        <v>10</v>
      </c>
      <c r="D40" s="2">
        <v>311.3</v>
      </c>
      <c r="E40" s="5">
        <v>309.5</v>
      </c>
      <c r="F40" s="5">
        <v>309.5</v>
      </c>
      <c r="G40" s="5">
        <v>309.5</v>
      </c>
      <c r="H40" s="5">
        <v>309.5</v>
      </c>
      <c r="I40" s="2">
        <f t="shared" si="5"/>
        <v>1549.3</v>
      </c>
    </row>
    <row r="41" spans="1:9" ht="15.75" x14ac:dyDescent="0.25">
      <c r="A41" s="117"/>
      <c r="B41" s="120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5"/>
        <v>0</v>
      </c>
    </row>
    <row r="42" spans="1:9" ht="15.75" x14ac:dyDescent="0.25">
      <c r="A42" s="117"/>
      <c r="B42" s="120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5"/>
        <v>0</v>
      </c>
    </row>
    <row r="43" spans="1:9" ht="15.75" x14ac:dyDescent="0.25">
      <c r="A43" s="117"/>
      <c r="B43" s="120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7"/>
      <c r="B44" s="121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5"/>
        <v>0</v>
      </c>
    </row>
    <row r="45" spans="1:9" ht="15.75" x14ac:dyDescent="0.25">
      <c r="A45" s="117" t="s">
        <v>40</v>
      </c>
      <c r="B45" s="119" t="s">
        <v>19</v>
      </c>
      <c r="C45" s="11" t="s">
        <v>5</v>
      </c>
      <c r="D45" s="55">
        <f t="shared" ref="D45:I45" si="11">D46+D47+D48+D49+D50</f>
        <v>0</v>
      </c>
      <c r="E45" s="55">
        <f t="shared" si="11"/>
        <v>0</v>
      </c>
      <c r="F45" s="55">
        <f t="shared" si="11"/>
        <v>5</v>
      </c>
      <c r="G45" s="55">
        <f t="shared" si="11"/>
        <v>5</v>
      </c>
      <c r="H45" s="55">
        <f t="shared" si="11"/>
        <v>5</v>
      </c>
      <c r="I45" s="55">
        <f t="shared" si="11"/>
        <v>15</v>
      </c>
    </row>
    <row r="46" spans="1:9" ht="15.75" x14ac:dyDescent="0.25">
      <c r="A46" s="117"/>
      <c r="B46" s="127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75" x14ac:dyDescent="0.25">
      <c r="A47" s="117"/>
      <c r="B47" s="127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7"/>
      <c r="B48" s="127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7"/>
      <c r="B49" s="127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7"/>
      <c r="B50" s="128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7" t="s">
        <v>41</v>
      </c>
      <c r="B51" s="119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12">+I52+I53+I54+I56+I55</f>
        <v>80.099999999999994</v>
      </c>
    </row>
    <row r="52" spans="1:9" ht="15.75" x14ac:dyDescent="0.25">
      <c r="A52" s="117"/>
      <c r="B52" s="120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5"/>
        <v>80.099999999999994</v>
      </c>
    </row>
    <row r="53" spans="1:9" ht="15.75" x14ac:dyDescent="0.25">
      <c r="A53" s="117"/>
      <c r="B53" s="120"/>
      <c r="C53" s="11" t="s">
        <v>18</v>
      </c>
      <c r="D53" s="2">
        <f t="shared" ref="D53:E54" si="13">+D59+D65</f>
        <v>0</v>
      </c>
      <c r="E53" s="5">
        <f t="shared" si="13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4">I59+I65</f>
        <v>0</v>
      </c>
    </row>
    <row r="54" spans="1:9" ht="15.75" x14ac:dyDescent="0.25">
      <c r="A54" s="117"/>
      <c r="B54" s="120"/>
      <c r="C54" s="11" t="s">
        <v>11</v>
      </c>
      <c r="D54" s="2">
        <f t="shared" si="13"/>
        <v>0</v>
      </c>
      <c r="E54" s="5">
        <f t="shared" si="13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5"/>
        <v>0</v>
      </c>
    </row>
    <row r="55" spans="1:9" ht="15.75" x14ac:dyDescent="0.25">
      <c r="A55" s="117"/>
      <c r="B55" s="120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7"/>
      <c r="B56" s="121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5"/>
        <v>0</v>
      </c>
    </row>
    <row r="57" spans="1:9" ht="15.75" x14ac:dyDescent="0.25">
      <c r="A57" s="122" t="s">
        <v>42</v>
      </c>
      <c r="B57" s="119" t="s">
        <v>19</v>
      </c>
      <c r="C57" s="10" t="s">
        <v>5</v>
      </c>
      <c r="D57" s="55">
        <f>D58+D59+D60+D61+D62</f>
        <v>2914.9</v>
      </c>
      <c r="E57" s="55">
        <f t="shared" ref="E57" si="15">E58+E59+E60+E61+E62</f>
        <v>2859.4</v>
      </c>
      <c r="F57" s="55">
        <f t="shared" ref="F57:I57" si="16">F58+F59+F60+F61+F62</f>
        <v>2671.2</v>
      </c>
      <c r="G57" s="55">
        <f t="shared" si="16"/>
        <v>2671.2</v>
      </c>
      <c r="H57" s="55">
        <f t="shared" si="16"/>
        <v>2671.2</v>
      </c>
      <c r="I57" s="55">
        <f t="shared" si="16"/>
        <v>13787.900000000001</v>
      </c>
    </row>
    <row r="58" spans="1:9" ht="15.75" x14ac:dyDescent="0.25">
      <c r="A58" s="122"/>
      <c r="B58" s="120"/>
      <c r="C58" s="11" t="s">
        <v>10</v>
      </c>
      <c r="D58" s="2">
        <v>2914.9</v>
      </c>
      <c r="E58" s="5">
        <v>2859.4</v>
      </c>
      <c r="F58" s="5">
        <v>2671.2</v>
      </c>
      <c r="G58" s="5">
        <v>2671.2</v>
      </c>
      <c r="H58" s="5">
        <v>2671.2</v>
      </c>
      <c r="I58" s="2">
        <f t="shared" si="5"/>
        <v>13787.900000000001</v>
      </c>
    </row>
    <row r="59" spans="1:9" ht="15.75" x14ac:dyDescent="0.25">
      <c r="A59" s="122"/>
      <c r="B59" s="120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5"/>
        <v>0</v>
      </c>
    </row>
    <row r="60" spans="1:9" ht="15.75" x14ac:dyDescent="0.25">
      <c r="A60" s="122"/>
      <c r="B60" s="120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5"/>
        <v>0</v>
      </c>
    </row>
    <row r="61" spans="1:9" ht="15.75" x14ac:dyDescent="0.25">
      <c r="A61" s="122"/>
      <c r="B61" s="120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22"/>
      <c r="B62" s="121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5"/>
        <v>0</v>
      </c>
    </row>
    <row r="63" spans="1:9" ht="15.75" x14ac:dyDescent="0.25">
      <c r="A63" s="126" t="s">
        <v>100</v>
      </c>
      <c r="B63" s="119" t="s">
        <v>19</v>
      </c>
      <c r="C63" s="10" t="s">
        <v>5</v>
      </c>
      <c r="D63" s="55">
        <f>+D64+D65+D66+D68+D67</f>
        <v>9.6999999999999993</v>
      </c>
      <c r="E63" s="55">
        <f t="shared" ref="E63" si="17">+E64+E65+E66+E68+E67</f>
        <v>9.6</v>
      </c>
      <c r="F63" s="55">
        <f t="shared" ref="F63:I63" si="18">+F64+F65+F66+F68+F67</f>
        <v>9.6</v>
      </c>
      <c r="G63" s="55">
        <f t="shared" si="18"/>
        <v>9.6</v>
      </c>
      <c r="H63" s="55">
        <f t="shared" si="18"/>
        <v>9.6</v>
      </c>
      <c r="I63" s="55">
        <f t="shared" si="18"/>
        <v>48.1</v>
      </c>
    </row>
    <row r="64" spans="1:9" ht="15.75" x14ac:dyDescent="0.25">
      <c r="A64" s="126"/>
      <c r="B64" s="120"/>
      <c r="C64" s="11" t="s">
        <v>10</v>
      </c>
      <c r="D64" s="2">
        <f>D70</f>
        <v>9.6999999999999993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48.1</v>
      </c>
    </row>
    <row r="65" spans="1:9" ht="15.75" x14ac:dyDescent="0.25">
      <c r="A65" s="126"/>
      <c r="B65" s="120"/>
      <c r="C65" s="11" t="s">
        <v>18</v>
      </c>
      <c r="D65" s="2">
        <f>D71</f>
        <v>0</v>
      </c>
      <c r="E65" s="2">
        <f t="shared" ref="E65:E68" si="19">E71</f>
        <v>0</v>
      </c>
      <c r="F65" s="2">
        <f t="shared" ref="F65:H68" si="20">F71</f>
        <v>0</v>
      </c>
      <c r="G65" s="2">
        <f t="shared" si="20"/>
        <v>0</v>
      </c>
      <c r="H65" s="2">
        <f t="shared" si="20"/>
        <v>0</v>
      </c>
      <c r="I65" s="2">
        <f>D65+E65+F65+G65+H65</f>
        <v>0</v>
      </c>
    </row>
    <row r="66" spans="1:9" ht="15.75" x14ac:dyDescent="0.25">
      <c r="A66" s="126"/>
      <c r="B66" s="120"/>
      <c r="C66" s="11" t="s">
        <v>11</v>
      </c>
      <c r="D66" s="2">
        <f>D72</f>
        <v>0</v>
      </c>
      <c r="E66" s="2">
        <f t="shared" si="19"/>
        <v>0</v>
      </c>
      <c r="F66" s="2">
        <f t="shared" si="20"/>
        <v>0</v>
      </c>
      <c r="G66" s="2">
        <f t="shared" si="20"/>
        <v>0</v>
      </c>
      <c r="H66" s="2">
        <f t="shared" si="20"/>
        <v>0</v>
      </c>
      <c r="I66" s="2">
        <f>D66+E66+F66+G66+H66</f>
        <v>0</v>
      </c>
    </row>
    <row r="67" spans="1:9" ht="15.75" x14ac:dyDescent="0.25">
      <c r="A67" s="126"/>
      <c r="B67" s="120"/>
      <c r="C67" s="11" t="s">
        <v>12</v>
      </c>
      <c r="D67" s="2">
        <f>D73</f>
        <v>0</v>
      </c>
      <c r="E67" s="2">
        <f t="shared" si="19"/>
        <v>0</v>
      </c>
      <c r="F67" s="2">
        <f t="shared" si="20"/>
        <v>0</v>
      </c>
      <c r="G67" s="2">
        <f t="shared" si="20"/>
        <v>0</v>
      </c>
      <c r="H67" s="2">
        <f t="shared" si="20"/>
        <v>0</v>
      </c>
      <c r="I67" s="2">
        <f>D67+E67+F67+G67+H67</f>
        <v>0</v>
      </c>
    </row>
    <row r="68" spans="1:9" ht="15.75" x14ac:dyDescent="0.25">
      <c r="A68" s="126"/>
      <c r="B68" s="121"/>
      <c r="C68" s="11" t="s">
        <v>13</v>
      </c>
      <c r="D68" s="2">
        <f>D74</f>
        <v>0</v>
      </c>
      <c r="E68" s="2">
        <f t="shared" si="19"/>
        <v>0</v>
      </c>
      <c r="F68" s="2">
        <f t="shared" si="20"/>
        <v>0</v>
      </c>
      <c r="G68" s="2">
        <f t="shared" si="20"/>
        <v>0</v>
      </c>
      <c r="H68" s="2">
        <f t="shared" si="20"/>
        <v>0</v>
      </c>
      <c r="I68" s="2">
        <f>D68+E68+F68+G68+H68</f>
        <v>0</v>
      </c>
    </row>
    <row r="69" spans="1:9" ht="15.75" x14ac:dyDescent="0.25">
      <c r="A69" s="122" t="s">
        <v>43</v>
      </c>
      <c r="B69" s="119" t="s">
        <v>19</v>
      </c>
      <c r="C69" s="10" t="s">
        <v>5</v>
      </c>
      <c r="D69" s="55">
        <f>+D70+D71+D72+D73+D74</f>
        <v>9.6999999999999993</v>
      </c>
      <c r="E69" s="55">
        <f t="shared" ref="E69" si="21">+E70+E71+E72+E73+E74</f>
        <v>9.6</v>
      </c>
      <c r="F69" s="55">
        <f t="shared" ref="F69:H69" si="22">+F70+F71+F72+F73+F74</f>
        <v>9.6</v>
      </c>
      <c r="G69" s="55">
        <f t="shared" si="22"/>
        <v>9.6</v>
      </c>
      <c r="H69" s="55">
        <f t="shared" si="22"/>
        <v>9.6</v>
      </c>
      <c r="I69" s="55">
        <f>+I70+I71+I72+I73+I74</f>
        <v>48.1</v>
      </c>
    </row>
    <row r="70" spans="1:9" ht="15.75" x14ac:dyDescent="0.25">
      <c r="A70" s="122"/>
      <c r="B70" s="120"/>
      <c r="C70" s="11" t="s">
        <v>10</v>
      </c>
      <c r="D70" s="2">
        <v>9.6999999999999993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23">+D70+E70+F70+G70+H70</f>
        <v>48.1</v>
      </c>
    </row>
    <row r="71" spans="1:9" ht="15.75" x14ac:dyDescent="0.25">
      <c r="A71" s="122"/>
      <c r="B71" s="120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23"/>
        <v>0</v>
      </c>
    </row>
    <row r="72" spans="1:9" ht="15.75" x14ac:dyDescent="0.25">
      <c r="A72" s="122"/>
      <c r="B72" s="120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23"/>
        <v>0</v>
      </c>
    </row>
    <row r="73" spans="1:9" ht="15.75" x14ac:dyDescent="0.25">
      <c r="A73" s="122"/>
      <c r="B73" s="120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23"/>
        <v>0</v>
      </c>
    </row>
    <row r="74" spans="1:9" ht="15.75" x14ac:dyDescent="0.25">
      <c r="A74" s="122"/>
      <c r="B74" s="121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23"/>
        <v>0</v>
      </c>
    </row>
    <row r="75" spans="1:9" ht="15.75" x14ac:dyDescent="0.25">
      <c r="A75" s="126" t="s">
        <v>101</v>
      </c>
      <c r="B75" s="119" t="s">
        <v>19</v>
      </c>
      <c r="C75" s="10" t="s">
        <v>5</v>
      </c>
      <c r="D75" s="55">
        <f>D76+D77+D78+D79+D80</f>
        <v>1116.8999999999999</v>
      </c>
      <c r="E75" s="55">
        <f t="shared" ref="E75" si="24">E76+E77+E78+E79+E80</f>
        <v>1791.7</v>
      </c>
      <c r="F75" s="55">
        <f t="shared" ref="F75:I75" si="25">F76+F77+F78+F79+F80</f>
        <v>1283.8</v>
      </c>
      <c r="G75" s="55">
        <f t="shared" si="25"/>
        <v>1381.7</v>
      </c>
      <c r="H75" s="55">
        <f t="shared" si="25"/>
        <v>1381.7</v>
      </c>
      <c r="I75" s="55">
        <f t="shared" si="25"/>
        <v>6955.8</v>
      </c>
    </row>
    <row r="76" spans="1:9" ht="15.75" x14ac:dyDescent="0.25">
      <c r="A76" s="126"/>
      <c r="B76" s="120"/>
      <c r="C76" s="11" t="s">
        <v>10</v>
      </c>
      <c r="D76" s="2">
        <f>D82+D88+D94</f>
        <v>1016.3</v>
      </c>
      <c r="E76" s="2">
        <f>E82+E88+E94</f>
        <v>1540.7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6604.2</v>
      </c>
    </row>
    <row r="77" spans="1:9" ht="15.75" x14ac:dyDescent="0.25">
      <c r="A77" s="126"/>
      <c r="B77" s="120"/>
      <c r="C77" s="11" t="s">
        <v>18</v>
      </c>
      <c r="D77" s="2">
        <f>D83+D89+D95</f>
        <v>0</v>
      </c>
      <c r="E77" s="2">
        <f t="shared" ref="E77" si="26">E83+E89+E95</f>
        <v>0</v>
      </c>
      <c r="F77" s="2">
        <f t="shared" ref="F77:H80" si="27">F83+F89+F95</f>
        <v>0</v>
      </c>
      <c r="G77" s="2">
        <f t="shared" si="27"/>
        <v>0</v>
      </c>
      <c r="H77" s="2">
        <f t="shared" si="27"/>
        <v>0</v>
      </c>
      <c r="I77" s="2">
        <f>D77+E77+F77+G77+H77</f>
        <v>0</v>
      </c>
    </row>
    <row r="78" spans="1:9" ht="15.75" x14ac:dyDescent="0.25">
      <c r="A78" s="126"/>
      <c r="B78" s="120"/>
      <c r="C78" s="11" t="s">
        <v>11</v>
      </c>
      <c r="D78" s="2">
        <v>100.6</v>
      </c>
      <c r="E78" s="2">
        <f>E84+E90+E96</f>
        <v>251</v>
      </c>
      <c r="F78" s="2">
        <f t="shared" si="27"/>
        <v>0</v>
      </c>
      <c r="G78" s="2">
        <f t="shared" si="27"/>
        <v>0</v>
      </c>
      <c r="H78" s="2">
        <f t="shared" si="27"/>
        <v>0</v>
      </c>
      <c r="I78" s="2">
        <f>D78+E78+F78+G78+H78</f>
        <v>351.6</v>
      </c>
    </row>
    <row r="79" spans="1:9" ht="15.75" x14ac:dyDescent="0.25">
      <c r="A79" s="126"/>
      <c r="B79" s="120"/>
      <c r="C79" s="11" t="s">
        <v>12</v>
      </c>
      <c r="D79" s="2">
        <f>D85+D91+D97</f>
        <v>0</v>
      </c>
      <c r="E79" s="2">
        <f t="shared" ref="E79:E80" si="28">E85+E91+E97</f>
        <v>0</v>
      </c>
      <c r="F79" s="2">
        <f t="shared" ref="F79:F80" si="29">F85+F91+F97</f>
        <v>0</v>
      </c>
      <c r="G79" s="2">
        <f t="shared" si="27"/>
        <v>0</v>
      </c>
      <c r="H79" s="2">
        <f t="shared" si="27"/>
        <v>0</v>
      </c>
      <c r="I79" s="2">
        <f>D79+E79+F79+G79+H79</f>
        <v>0</v>
      </c>
    </row>
    <row r="80" spans="1:9" ht="15.75" x14ac:dyDescent="0.25">
      <c r="A80" s="126"/>
      <c r="B80" s="121"/>
      <c r="C80" s="11" t="s">
        <v>13</v>
      </c>
      <c r="D80" s="2">
        <f>D86+D92+D98</f>
        <v>0</v>
      </c>
      <c r="E80" s="2">
        <f t="shared" si="28"/>
        <v>0</v>
      </c>
      <c r="F80" s="2">
        <f t="shared" si="29"/>
        <v>0</v>
      </c>
      <c r="G80" s="2">
        <f t="shared" si="27"/>
        <v>0</v>
      </c>
      <c r="H80" s="2">
        <f t="shared" si="27"/>
        <v>0</v>
      </c>
      <c r="I80" s="2">
        <f>D80+E80+F80+G80+H80</f>
        <v>0</v>
      </c>
    </row>
    <row r="81" spans="1:9" ht="15.75" x14ac:dyDescent="0.25">
      <c r="A81" s="122" t="s">
        <v>44</v>
      </c>
      <c r="B81" s="119" t="s">
        <v>19</v>
      </c>
      <c r="C81" s="10" t="s">
        <v>5</v>
      </c>
      <c r="D81" s="55">
        <f>+D82+D83+D85+D86+D84</f>
        <v>966.4</v>
      </c>
      <c r="E81" s="55">
        <f t="shared" ref="E81" si="30">+E82+E83+E85+E86+E84</f>
        <v>1247.9000000000001</v>
      </c>
      <c r="F81" s="55">
        <f t="shared" ref="F81:H81" si="31">+F82+F83+F85+F86+F84</f>
        <v>1223.8</v>
      </c>
      <c r="G81" s="55">
        <f t="shared" si="31"/>
        <v>1321.7</v>
      </c>
      <c r="H81" s="55">
        <f t="shared" si="31"/>
        <v>1321.7</v>
      </c>
      <c r="I81" s="55">
        <f>+I82+I83+I85+I86+I84</f>
        <v>6081.5</v>
      </c>
    </row>
    <row r="82" spans="1:9" ht="15.75" x14ac:dyDescent="0.25">
      <c r="A82" s="122"/>
      <c r="B82" s="120"/>
      <c r="C82" s="11" t="s">
        <v>10</v>
      </c>
      <c r="D82" s="2">
        <v>966.4</v>
      </c>
      <c r="E82" s="2">
        <v>1247.9000000000001</v>
      </c>
      <c r="F82" s="2">
        <v>1223.8</v>
      </c>
      <c r="G82" s="2">
        <v>1321.7</v>
      </c>
      <c r="H82" s="2">
        <v>1321.7</v>
      </c>
      <c r="I82" s="2">
        <f t="shared" si="23"/>
        <v>6081.5</v>
      </c>
    </row>
    <row r="83" spans="1:9" ht="15.75" x14ac:dyDescent="0.25">
      <c r="A83" s="122"/>
      <c r="B83" s="120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3"/>
        <v>0</v>
      </c>
    </row>
    <row r="84" spans="1:9" ht="15.75" x14ac:dyDescent="0.25">
      <c r="A84" s="122"/>
      <c r="B84" s="120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3"/>
        <v>0</v>
      </c>
    </row>
    <row r="85" spans="1:9" ht="15.75" x14ac:dyDescent="0.25">
      <c r="A85" s="122"/>
      <c r="B85" s="120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3"/>
        <v>0</v>
      </c>
    </row>
    <row r="86" spans="1:9" ht="15.75" x14ac:dyDescent="0.25">
      <c r="A86" s="122"/>
      <c r="B86" s="121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3"/>
        <v>0</v>
      </c>
    </row>
    <row r="87" spans="1:9" ht="15.75" x14ac:dyDescent="0.25">
      <c r="A87" s="117" t="s">
        <v>60</v>
      </c>
      <c r="B87" s="119" t="s">
        <v>19</v>
      </c>
      <c r="C87" s="10" t="s">
        <v>5</v>
      </c>
      <c r="D87" s="55">
        <f>D88+D89+D90+D91+D92</f>
        <v>150.5</v>
      </c>
      <c r="E87" s="55">
        <f t="shared" ref="E87" si="32">+E88+E89+E91+E92+E90</f>
        <v>55.6</v>
      </c>
      <c r="F87" s="55">
        <f t="shared" ref="F87:I87" si="33">+F88+F89+F91+F92+F90</f>
        <v>30</v>
      </c>
      <c r="G87" s="55">
        <f t="shared" si="33"/>
        <v>30</v>
      </c>
      <c r="H87" s="55">
        <f t="shared" si="33"/>
        <v>30</v>
      </c>
      <c r="I87" s="55">
        <f t="shared" si="33"/>
        <v>296.10000000000002</v>
      </c>
    </row>
    <row r="88" spans="1:9" ht="15.75" x14ac:dyDescent="0.25">
      <c r="A88" s="118"/>
      <c r="B88" s="120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34">+D88+E88+F88+G88+H88</f>
        <v>195.5</v>
      </c>
    </row>
    <row r="89" spans="1:9" ht="15.75" x14ac:dyDescent="0.25">
      <c r="A89" s="118"/>
      <c r="B89" s="120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34"/>
        <v>0</v>
      </c>
    </row>
    <row r="90" spans="1:9" ht="15.75" x14ac:dyDescent="0.25">
      <c r="A90" s="118"/>
      <c r="B90" s="120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34"/>
        <v>100.6</v>
      </c>
    </row>
    <row r="91" spans="1:9" ht="15.75" x14ac:dyDescent="0.25">
      <c r="A91" s="118"/>
      <c r="B91" s="120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34"/>
        <v>0</v>
      </c>
    </row>
    <row r="92" spans="1:9" ht="15.75" x14ac:dyDescent="0.25">
      <c r="A92" s="118"/>
      <c r="B92" s="121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34"/>
        <v>0</v>
      </c>
    </row>
    <row r="93" spans="1:9" ht="15.75" x14ac:dyDescent="0.25">
      <c r="A93" s="117" t="s">
        <v>61</v>
      </c>
      <c r="B93" s="119" t="s">
        <v>19</v>
      </c>
      <c r="C93" s="10" t="s">
        <v>5</v>
      </c>
      <c r="D93" s="55">
        <f>+D94+D95+D97+D98+D96</f>
        <v>0</v>
      </c>
      <c r="E93" s="55">
        <f t="shared" ref="E93" si="35">+E94+E95+E97+E98+E96</f>
        <v>488.2</v>
      </c>
      <c r="F93" s="55">
        <f t="shared" ref="F93:H93" si="36">+F94+F95+F97+F98+F96</f>
        <v>30</v>
      </c>
      <c r="G93" s="55">
        <f t="shared" si="36"/>
        <v>30</v>
      </c>
      <c r="H93" s="55">
        <f t="shared" si="36"/>
        <v>30</v>
      </c>
      <c r="I93" s="55">
        <f>+I94+I95+I97+I98+I96</f>
        <v>578.20000000000005</v>
      </c>
    </row>
    <row r="94" spans="1:9" ht="15.75" x14ac:dyDescent="0.25">
      <c r="A94" s="118"/>
      <c r="B94" s="120"/>
      <c r="C94" s="11" t="s">
        <v>10</v>
      </c>
      <c r="D94" s="2">
        <v>0</v>
      </c>
      <c r="E94" s="2">
        <v>237.2</v>
      </c>
      <c r="F94" s="2">
        <v>30</v>
      </c>
      <c r="G94" s="2">
        <v>30</v>
      </c>
      <c r="H94" s="2">
        <v>30</v>
      </c>
      <c r="I94" s="2">
        <f t="shared" si="34"/>
        <v>327.2</v>
      </c>
    </row>
    <row r="95" spans="1:9" ht="15.75" x14ac:dyDescent="0.25">
      <c r="A95" s="118"/>
      <c r="B95" s="120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34"/>
        <v>0</v>
      </c>
    </row>
    <row r="96" spans="1:9" ht="15.75" x14ac:dyDescent="0.25">
      <c r="A96" s="118"/>
      <c r="B96" s="120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34"/>
        <v>251</v>
      </c>
    </row>
    <row r="97" spans="1:9" ht="15.75" x14ac:dyDescent="0.25">
      <c r="A97" s="118"/>
      <c r="B97" s="120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34"/>
        <v>0</v>
      </c>
    </row>
    <row r="98" spans="1:9" ht="15.75" x14ac:dyDescent="0.25">
      <c r="A98" s="118"/>
      <c r="B98" s="121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34"/>
        <v>0</v>
      </c>
    </row>
    <row r="99" spans="1:9" ht="15.75" x14ac:dyDescent="0.25">
      <c r="A99" s="124" t="s">
        <v>94</v>
      </c>
      <c r="B99" s="119" t="s">
        <v>19</v>
      </c>
      <c r="C99" s="10" t="s">
        <v>5</v>
      </c>
      <c r="D99" s="55">
        <f>D100+D101+D102+D103+D104</f>
        <v>0</v>
      </c>
      <c r="E99" s="55">
        <f t="shared" ref="E99" si="37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ref="I99" si="38">I100+I101+I102+I103+I104</f>
        <v>42.2</v>
      </c>
    </row>
    <row r="100" spans="1:9" ht="15.75" x14ac:dyDescent="0.25">
      <c r="A100" s="125"/>
      <c r="B100" s="120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75" x14ac:dyDescent="0.25">
      <c r="A101" s="125"/>
      <c r="B101" s="120"/>
      <c r="C101" s="11" t="s">
        <v>18</v>
      </c>
      <c r="D101" s="2">
        <f>D107+D113</f>
        <v>0</v>
      </c>
      <c r="E101" s="2">
        <f t="shared" ref="E101:E103" si="39">E107+E113</f>
        <v>0</v>
      </c>
      <c r="F101" s="2">
        <f t="shared" ref="F101:H103" si="40">F107+F113</f>
        <v>0</v>
      </c>
      <c r="G101" s="2">
        <f t="shared" si="40"/>
        <v>0</v>
      </c>
      <c r="H101" s="2">
        <f t="shared" si="40"/>
        <v>0</v>
      </c>
      <c r="I101" s="2">
        <f>D101+E101+F101+G101+H101</f>
        <v>0</v>
      </c>
    </row>
    <row r="102" spans="1:9" ht="15.75" x14ac:dyDescent="0.25">
      <c r="A102" s="125"/>
      <c r="B102" s="120"/>
      <c r="C102" s="11" t="s">
        <v>11</v>
      </c>
      <c r="D102" s="2">
        <f>D108+D114</f>
        <v>0</v>
      </c>
      <c r="E102" s="2">
        <f t="shared" si="39"/>
        <v>0</v>
      </c>
      <c r="F102" s="2">
        <f t="shared" si="40"/>
        <v>0</v>
      </c>
      <c r="G102" s="2">
        <f t="shared" si="40"/>
        <v>0</v>
      </c>
      <c r="H102" s="2">
        <f t="shared" si="40"/>
        <v>0</v>
      </c>
      <c r="I102" s="2">
        <f>D102+E102+F102+G102+H102</f>
        <v>0</v>
      </c>
    </row>
    <row r="103" spans="1:9" ht="15.75" x14ac:dyDescent="0.25">
      <c r="A103" s="125"/>
      <c r="B103" s="120"/>
      <c r="C103" s="11" t="s">
        <v>12</v>
      </c>
      <c r="D103" s="2">
        <f>D109+D115</f>
        <v>0</v>
      </c>
      <c r="E103" s="2">
        <f t="shared" si="39"/>
        <v>0</v>
      </c>
      <c r="F103" s="2">
        <f t="shared" si="40"/>
        <v>0</v>
      </c>
      <c r="G103" s="2">
        <f t="shared" si="40"/>
        <v>0</v>
      </c>
      <c r="H103" s="2">
        <f t="shared" si="40"/>
        <v>0</v>
      </c>
      <c r="I103" s="2">
        <f>D103+E103+F103+G103+H103</f>
        <v>0</v>
      </c>
    </row>
    <row r="104" spans="1:9" ht="15.75" x14ac:dyDescent="0.25">
      <c r="A104" s="125"/>
      <c r="B104" s="121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7" t="s">
        <v>62</v>
      </c>
      <c r="B105" s="119" t="s">
        <v>19</v>
      </c>
      <c r="C105" s="10" t="s">
        <v>5</v>
      </c>
      <c r="D105" s="55">
        <f t="shared" ref="D105:I105" si="41">+D106+D107+D109+D110+D108</f>
        <v>0</v>
      </c>
      <c r="E105" s="55">
        <f>+E106+E107+E109+E110+E108</f>
        <v>27.2</v>
      </c>
      <c r="F105" s="55">
        <f t="shared" si="41"/>
        <v>2.5</v>
      </c>
      <c r="G105" s="55">
        <f t="shared" si="41"/>
        <v>2.5</v>
      </c>
      <c r="H105" s="55">
        <f t="shared" si="41"/>
        <v>2.5</v>
      </c>
      <c r="I105" s="55">
        <f t="shared" si="41"/>
        <v>34.700000000000003</v>
      </c>
    </row>
    <row r="106" spans="1:9" ht="15.75" x14ac:dyDescent="0.25">
      <c r="A106" s="118"/>
      <c r="B106" s="120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42">+D106+E106+F106+G106+H106</f>
        <v>34.700000000000003</v>
      </c>
    </row>
    <row r="107" spans="1:9" ht="15.75" x14ac:dyDescent="0.25">
      <c r="A107" s="118"/>
      <c r="B107" s="120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42"/>
        <v>0</v>
      </c>
    </row>
    <row r="108" spans="1:9" ht="15.75" x14ac:dyDescent="0.25">
      <c r="A108" s="118"/>
      <c r="B108" s="120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18"/>
      <c r="B109" s="120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43">+D109+E109+F109+G109+H109</f>
        <v>0</v>
      </c>
    </row>
    <row r="110" spans="1:9" ht="15.75" x14ac:dyDescent="0.25">
      <c r="A110" s="118"/>
      <c r="B110" s="121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43"/>
        <v>0</v>
      </c>
    </row>
    <row r="111" spans="1:9" ht="15.75" x14ac:dyDescent="0.25">
      <c r="A111" s="117" t="s">
        <v>63</v>
      </c>
      <c r="B111" s="119" t="s">
        <v>19</v>
      </c>
      <c r="C111" s="10" t="s">
        <v>5</v>
      </c>
      <c r="D111" s="55">
        <f>+D112+D113+D115+D116+D114</f>
        <v>0</v>
      </c>
      <c r="E111" s="55">
        <f t="shared" ref="E111" si="44">+E112+E113+E115+E116+E114</f>
        <v>0</v>
      </c>
      <c r="F111" s="55">
        <f t="shared" ref="F111:I111" si="45">+F112+F113+F115+F116+F114</f>
        <v>2.5</v>
      </c>
      <c r="G111" s="55">
        <f t="shared" si="45"/>
        <v>2.5</v>
      </c>
      <c r="H111" s="55">
        <f t="shared" si="45"/>
        <v>2.5</v>
      </c>
      <c r="I111" s="55">
        <f t="shared" si="45"/>
        <v>7.5</v>
      </c>
    </row>
    <row r="112" spans="1:9" ht="15.75" x14ac:dyDescent="0.25">
      <c r="A112" s="118"/>
      <c r="B112" s="120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43"/>
        <v>7.5</v>
      </c>
    </row>
    <row r="113" spans="1:9" ht="15.75" x14ac:dyDescent="0.25">
      <c r="A113" s="118"/>
      <c r="B113" s="120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43"/>
        <v>0</v>
      </c>
    </row>
    <row r="114" spans="1:9" ht="15.75" x14ac:dyDescent="0.25">
      <c r="A114" s="118"/>
      <c r="B114" s="120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18"/>
      <c r="B115" s="120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46">+D115+E115+F115+G115+H115</f>
        <v>0</v>
      </c>
    </row>
    <row r="116" spans="1:9" ht="15.75" x14ac:dyDescent="0.25">
      <c r="A116" s="118"/>
      <c r="B116" s="121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24" t="s">
        <v>95</v>
      </c>
      <c r="B117" s="119" t="s">
        <v>19</v>
      </c>
      <c r="C117" s="10" t="s">
        <v>5</v>
      </c>
      <c r="D117" s="55">
        <f>D123+D129</f>
        <v>214.5</v>
      </c>
      <c r="E117" s="55">
        <f t="shared" ref="E117" si="47">E118+E119+E120+E121+E122</f>
        <v>248.1</v>
      </c>
      <c r="F117" s="55">
        <f t="shared" ref="F117:I117" si="48">F118+F119+F120+F121+F122</f>
        <v>130.5</v>
      </c>
      <c r="G117" s="55">
        <f t="shared" si="48"/>
        <v>130.5</v>
      </c>
      <c r="H117" s="55">
        <f t="shared" si="48"/>
        <v>130.5</v>
      </c>
      <c r="I117" s="55">
        <f t="shared" si="48"/>
        <v>830.19999999999993</v>
      </c>
    </row>
    <row r="118" spans="1:9" ht="15.75" x14ac:dyDescent="0.25">
      <c r="A118" s="125"/>
      <c r="B118" s="120"/>
      <c r="C118" s="11" t="s">
        <v>10</v>
      </c>
      <c r="D118" s="2">
        <v>130.6</v>
      </c>
      <c r="E118" s="2">
        <f>E124+E130</f>
        <v>188.7</v>
      </c>
      <c r="F118" s="2">
        <f t="shared" ref="F118:H122" si="49">F124+F130</f>
        <v>130.5</v>
      </c>
      <c r="G118" s="2">
        <f t="shared" si="49"/>
        <v>130.5</v>
      </c>
      <c r="H118" s="2">
        <f t="shared" si="49"/>
        <v>130.5</v>
      </c>
      <c r="I118" s="2">
        <f>D118+E118+F118+G118+H118</f>
        <v>710.8</v>
      </c>
    </row>
    <row r="119" spans="1:9" ht="15.75" x14ac:dyDescent="0.25">
      <c r="A119" s="125"/>
      <c r="B119" s="120"/>
      <c r="C119" s="11" t="s">
        <v>18</v>
      </c>
      <c r="D119" s="2">
        <f t="shared" ref="D119:E122" si="50">D125+D131</f>
        <v>0</v>
      </c>
      <c r="E119" s="2">
        <f t="shared" si="50"/>
        <v>0</v>
      </c>
      <c r="F119" s="2">
        <f t="shared" si="49"/>
        <v>0</v>
      </c>
      <c r="G119" s="2">
        <f t="shared" si="49"/>
        <v>0</v>
      </c>
      <c r="H119" s="2">
        <f t="shared" si="49"/>
        <v>0</v>
      </c>
      <c r="I119" s="2">
        <f>D119+E119+F119+G119+H119</f>
        <v>0</v>
      </c>
    </row>
    <row r="120" spans="1:9" ht="15.75" x14ac:dyDescent="0.25">
      <c r="A120" s="125"/>
      <c r="B120" s="120"/>
      <c r="C120" s="11" t="s">
        <v>11</v>
      </c>
      <c r="D120" s="2">
        <f t="shared" si="50"/>
        <v>60</v>
      </c>
      <c r="E120" s="2">
        <f t="shared" si="50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75" x14ac:dyDescent="0.25">
      <c r="A121" s="125"/>
      <c r="B121" s="120"/>
      <c r="C121" s="11" t="s">
        <v>12</v>
      </c>
      <c r="D121" s="2">
        <f t="shared" si="50"/>
        <v>0</v>
      </c>
      <c r="E121" s="2">
        <f t="shared" si="50"/>
        <v>0</v>
      </c>
      <c r="F121" s="2">
        <f t="shared" si="49"/>
        <v>0</v>
      </c>
      <c r="G121" s="2">
        <f t="shared" si="49"/>
        <v>0</v>
      </c>
      <c r="H121" s="2">
        <f t="shared" si="49"/>
        <v>0</v>
      </c>
      <c r="I121" s="2">
        <f>D121+E121+F121+G121+H121</f>
        <v>0</v>
      </c>
    </row>
    <row r="122" spans="1:9" ht="15.75" x14ac:dyDescent="0.25">
      <c r="A122" s="125"/>
      <c r="B122" s="121"/>
      <c r="C122" s="11" t="s">
        <v>13</v>
      </c>
      <c r="D122" s="2">
        <f t="shared" si="50"/>
        <v>0</v>
      </c>
      <c r="E122" s="2">
        <f t="shared" si="50"/>
        <v>0</v>
      </c>
      <c r="F122" s="2">
        <f t="shared" si="49"/>
        <v>0</v>
      </c>
      <c r="G122" s="2">
        <f t="shared" si="49"/>
        <v>0</v>
      </c>
      <c r="H122" s="2">
        <f t="shared" si="49"/>
        <v>0</v>
      </c>
      <c r="I122" s="2">
        <f>D122+E122+F122+G122+H122</f>
        <v>0</v>
      </c>
    </row>
    <row r="123" spans="1:9" ht="15.75" x14ac:dyDescent="0.25">
      <c r="A123" s="117" t="s">
        <v>64</v>
      </c>
      <c r="B123" s="119" t="s">
        <v>19</v>
      </c>
      <c r="C123" s="10" t="s">
        <v>5</v>
      </c>
      <c r="D123" s="55">
        <f>+D124+D125+D127+D128+D126</f>
        <v>214</v>
      </c>
      <c r="E123" s="55">
        <f t="shared" ref="E123" si="51">+E124+E125+E127+E128+E126</f>
        <v>247.6</v>
      </c>
      <c r="F123" s="55">
        <f t="shared" ref="F123:I123" si="52">+F124+F125+F127+F128+F126</f>
        <v>130</v>
      </c>
      <c r="G123" s="55">
        <f t="shared" si="52"/>
        <v>130</v>
      </c>
      <c r="H123" s="55">
        <f t="shared" si="52"/>
        <v>130</v>
      </c>
      <c r="I123" s="55">
        <f t="shared" si="52"/>
        <v>851.6</v>
      </c>
    </row>
    <row r="124" spans="1:9" ht="15.75" x14ac:dyDescent="0.25">
      <c r="A124" s="118"/>
      <c r="B124" s="120"/>
      <c r="C124" s="11" t="s">
        <v>10</v>
      </c>
      <c r="D124" s="2">
        <v>154</v>
      </c>
      <c r="E124" s="2">
        <v>188.2</v>
      </c>
      <c r="F124" s="2">
        <v>130</v>
      </c>
      <c r="G124" s="2">
        <v>130</v>
      </c>
      <c r="H124" s="2">
        <v>130</v>
      </c>
      <c r="I124" s="2">
        <f t="shared" ref="I124:I125" si="53">+D124+E124+F124+G124+H124</f>
        <v>732.2</v>
      </c>
    </row>
    <row r="125" spans="1:9" ht="15.75" x14ac:dyDescent="0.25">
      <c r="A125" s="118"/>
      <c r="B125" s="120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53"/>
        <v>0</v>
      </c>
    </row>
    <row r="126" spans="1:9" ht="15.75" x14ac:dyDescent="0.25">
      <c r="A126" s="118"/>
      <c r="B126" s="120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75" x14ac:dyDescent="0.25">
      <c r="A127" s="118"/>
      <c r="B127" s="120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54">+D127+E127+F127+G127+H127</f>
        <v>0</v>
      </c>
    </row>
    <row r="128" spans="1:9" ht="15.75" x14ac:dyDescent="0.25">
      <c r="A128" s="118"/>
      <c r="B128" s="121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54"/>
        <v>0</v>
      </c>
    </row>
    <row r="129" spans="1:9" ht="15.75" x14ac:dyDescent="0.25">
      <c r="A129" s="117" t="s">
        <v>65</v>
      </c>
      <c r="B129" s="119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75" x14ac:dyDescent="0.25">
      <c r="A130" s="118"/>
      <c r="B130" s="120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54"/>
        <v>2.5</v>
      </c>
    </row>
    <row r="131" spans="1:9" ht="15.75" x14ac:dyDescent="0.25">
      <c r="A131" s="118"/>
      <c r="B131" s="120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54"/>
        <v>0</v>
      </c>
    </row>
    <row r="132" spans="1:9" ht="15.75" x14ac:dyDescent="0.25">
      <c r="A132" s="118"/>
      <c r="B132" s="120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18"/>
      <c r="B133" s="120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55">+D133+E133+F133+G133+H133</f>
        <v>0</v>
      </c>
    </row>
    <row r="134" spans="1:9" ht="15.75" x14ac:dyDescent="0.25">
      <c r="A134" s="118"/>
      <c r="B134" s="121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55"/>
        <v>0</v>
      </c>
    </row>
    <row r="135" spans="1:9" ht="15.75" x14ac:dyDescent="0.25">
      <c r="A135" s="124" t="s">
        <v>66</v>
      </c>
      <c r="B135" s="119" t="s">
        <v>19</v>
      </c>
      <c r="C135" s="10" t="s">
        <v>5</v>
      </c>
      <c r="D135" s="55">
        <f>D136+D137+D138+D139+D140</f>
        <v>4783.1000000000004</v>
      </c>
      <c r="E135" s="55">
        <f t="shared" ref="E135" si="56">+E136+E137+E139+E140+E138</f>
        <v>4386.6000000000004</v>
      </c>
      <c r="F135" s="55">
        <f t="shared" ref="F135:H135" si="57">+F136+F137+F139+F140+F138</f>
        <v>2818.7999999999997</v>
      </c>
      <c r="G135" s="55">
        <f t="shared" si="57"/>
        <v>3594.7999999999997</v>
      </c>
      <c r="H135" s="55">
        <f t="shared" si="57"/>
        <v>3594.7999999999997</v>
      </c>
      <c r="I135" s="55">
        <f>+I136+I137+I139+I140+I138</f>
        <v>19178.099999999995</v>
      </c>
    </row>
    <row r="136" spans="1:9" ht="15.75" x14ac:dyDescent="0.25">
      <c r="A136" s="125"/>
      <c r="B136" s="120"/>
      <c r="C136" s="11" t="s">
        <v>10</v>
      </c>
      <c r="D136" s="2">
        <f>D142+D148</f>
        <v>4626.3999999999996</v>
      </c>
      <c r="E136" s="2">
        <f>E142+E148</f>
        <v>4264.1000000000004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17698.899999999998</v>
      </c>
    </row>
    <row r="137" spans="1:9" ht="15.75" x14ac:dyDescent="0.25">
      <c r="A137" s="125"/>
      <c r="B137" s="120"/>
      <c r="C137" s="11" t="s">
        <v>18</v>
      </c>
      <c r="D137" s="2">
        <f>D143+D149</f>
        <v>84.6</v>
      </c>
      <c r="E137" s="2">
        <f t="shared" ref="E137" si="58">E143+E149</f>
        <v>0</v>
      </c>
      <c r="F137" s="2">
        <f t="shared" ref="F137:H137" si="59">F143+F149</f>
        <v>0</v>
      </c>
      <c r="G137" s="2">
        <f t="shared" si="59"/>
        <v>0</v>
      </c>
      <c r="H137" s="2">
        <f t="shared" si="59"/>
        <v>0</v>
      </c>
      <c r="I137" s="2">
        <f>D137+E137+F137+G137+H137</f>
        <v>84.6</v>
      </c>
    </row>
    <row r="138" spans="1:9" ht="15.75" x14ac:dyDescent="0.25">
      <c r="A138" s="125"/>
      <c r="B138" s="120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75" x14ac:dyDescent="0.25">
      <c r="A139" s="125"/>
      <c r="B139" s="120"/>
      <c r="C139" s="11" t="s">
        <v>12</v>
      </c>
      <c r="D139" s="2">
        <f>D145+D151</f>
        <v>0</v>
      </c>
      <c r="E139" s="2">
        <f t="shared" ref="E139:E140" si="60">E145+E151</f>
        <v>0</v>
      </c>
      <c r="F139" s="2">
        <f t="shared" ref="F139:H140" si="61">F145+F151</f>
        <v>0</v>
      </c>
      <c r="G139" s="2">
        <f t="shared" si="61"/>
        <v>0</v>
      </c>
      <c r="H139" s="2">
        <f t="shared" si="61"/>
        <v>0</v>
      </c>
      <c r="I139" s="2">
        <f>D139+E139+F139+G139+H139</f>
        <v>0</v>
      </c>
    </row>
    <row r="140" spans="1:9" ht="15.75" x14ac:dyDescent="0.25">
      <c r="A140" s="125"/>
      <c r="B140" s="121"/>
      <c r="C140" s="11" t="s">
        <v>13</v>
      </c>
      <c r="D140" s="2">
        <f>D146+D152</f>
        <v>0</v>
      </c>
      <c r="E140" s="2">
        <f t="shared" si="60"/>
        <v>0</v>
      </c>
      <c r="F140" s="2">
        <f t="shared" si="61"/>
        <v>0</v>
      </c>
      <c r="G140" s="2">
        <f t="shared" si="61"/>
        <v>0</v>
      </c>
      <c r="H140" s="2">
        <f t="shared" si="61"/>
        <v>0</v>
      </c>
      <c r="I140" s="2">
        <f>D140+E140+F140+G140+H140</f>
        <v>0</v>
      </c>
    </row>
    <row r="141" spans="1:9" ht="15.75" x14ac:dyDescent="0.25">
      <c r="A141" s="122" t="s">
        <v>67</v>
      </c>
      <c r="B141" s="119" t="s">
        <v>19</v>
      </c>
      <c r="C141" s="10" t="s">
        <v>5</v>
      </c>
      <c r="D141" s="55">
        <f>+D142+D143+D145+D146+D144</f>
        <v>4710.3</v>
      </c>
      <c r="E141" s="55">
        <f t="shared" ref="E141" si="62">+E142+E143+E145+E146+E144</f>
        <v>4384.6000000000004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17885</v>
      </c>
    </row>
    <row r="142" spans="1:9" ht="15.75" x14ac:dyDescent="0.25">
      <c r="A142" s="123"/>
      <c r="B142" s="120"/>
      <c r="C142" s="11" t="s">
        <v>10</v>
      </c>
      <c r="D142" s="2">
        <v>4625.7</v>
      </c>
      <c r="E142" s="2">
        <v>4262.1000000000004</v>
      </c>
      <c r="F142" s="2">
        <v>2412.6999999999998</v>
      </c>
      <c r="G142" s="2">
        <v>3188.7</v>
      </c>
      <c r="H142" s="2">
        <v>3188.7</v>
      </c>
      <c r="I142" s="2">
        <f t="shared" ref="I142:I152" si="63">+D142+E142+F142+G142+H142</f>
        <v>17677.900000000001</v>
      </c>
    </row>
    <row r="143" spans="1:9" ht="15.75" x14ac:dyDescent="0.25">
      <c r="A143" s="123"/>
      <c r="B143" s="120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63"/>
        <v>84.6</v>
      </c>
    </row>
    <row r="144" spans="1:9" ht="15.75" x14ac:dyDescent="0.25">
      <c r="A144" s="123"/>
      <c r="B144" s="120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63"/>
        <v>122.5</v>
      </c>
    </row>
    <row r="145" spans="1:9" ht="15.75" x14ac:dyDescent="0.25">
      <c r="A145" s="123"/>
      <c r="B145" s="120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63"/>
        <v>0</v>
      </c>
    </row>
    <row r="146" spans="1:9" ht="15.75" x14ac:dyDescent="0.25">
      <c r="A146" s="123"/>
      <c r="B146" s="121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63"/>
        <v>0</v>
      </c>
    </row>
    <row r="147" spans="1:9" ht="15.75" x14ac:dyDescent="0.25">
      <c r="A147" s="117" t="s">
        <v>68</v>
      </c>
      <c r="B147" s="119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2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63"/>
        <v>1393.6</v>
      </c>
    </row>
    <row r="148" spans="1:9" ht="15.75" x14ac:dyDescent="0.25">
      <c r="A148" s="118"/>
      <c r="B148" s="120"/>
      <c r="C148" s="11" t="s">
        <v>10</v>
      </c>
      <c r="D148" s="2">
        <v>0.7</v>
      </c>
      <c r="E148" s="2">
        <v>2</v>
      </c>
      <c r="F148" s="2">
        <v>6.1</v>
      </c>
      <c r="G148" s="2">
        <v>6.1</v>
      </c>
      <c r="H148" s="2">
        <v>6.1</v>
      </c>
      <c r="I148" s="2">
        <f t="shared" si="63"/>
        <v>21</v>
      </c>
    </row>
    <row r="149" spans="1:9" ht="15.75" x14ac:dyDescent="0.25">
      <c r="A149" s="118"/>
      <c r="B149" s="120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63"/>
        <v>0</v>
      </c>
    </row>
    <row r="150" spans="1:9" ht="15.75" x14ac:dyDescent="0.25">
      <c r="A150" s="118"/>
      <c r="B150" s="120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63"/>
        <v>1372.6</v>
      </c>
    </row>
    <row r="151" spans="1:9" ht="15.75" x14ac:dyDescent="0.25">
      <c r="A151" s="118"/>
      <c r="B151" s="120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63"/>
        <v>0</v>
      </c>
    </row>
    <row r="152" spans="1:9" ht="15.75" x14ac:dyDescent="0.25">
      <c r="A152" s="118"/>
      <c r="B152" s="121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63"/>
        <v>0</v>
      </c>
    </row>
    <row r="153" spans="1:9" ht="15.75" x14ac:dyDescent="0.25">
      <c r="A153" s="124" t="s">
        <v>96</v>
      </c>
      <c r="B153" s="119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75" x14ac:dyDescent="0.25">
      <c r="A154" s="125"/>
      <c r="B154" s="120"/>
      <c r="C154" s="11" t="s">
        <v>10</v>
      </c>
      <c r="D154" s="2">
        <f t="shared" ref="D154:H158" si="64">D160</f>
        <v>0</v>
      </c>
      <c r="E154" s="2">
        <f t="shared" si="64"/>
        <v>2.5</v>
      </c>
      <c r="F154" s="2">
        <f t="shared" si="64"/>
        <v>2.5</v>
      </c>
      <c r="G154" s="2">
        <f t="shared" si="64"/>
        <v>2.5</v>
      </c>
      <c r="H154" s="2">
        <f t="shared" si="64"/>
        <v>2.5</v>
      </c>
      <c r="I154" s="2">
        <f>D154+E154+F154+G154+H154</f>
        <v>10</v>
      </c>
    </row>
    <row r="155" spans="1:9" ht="15.75" x14ac:dyDescent="0.25">
      <c r="A155" s="125"/>
      <c r="B155" s="120"/>
      <c r="C155" s="11" t="s">
        <v>18</v>
      </c>
      <c r="D155" s="2">
        <f t="shared" si="64"/>
        <v>0</v>
      </c>
      <c r="E155" s="2">
        <f t="shared" si="64"/>
        <v>0</v>
      </c>
      <c r="F155" s="2">
        <f t="shared" si="64"/>
        <v>0</v>
      </c>
      <c r="G155" s="2">
        <f t="shared" si="64"/>
        <v>0</v>
      </c>
      <c r="H155" s="2">
        <f t="shared" si="64"/>
        <v>0</v>
      </c>
      <c r="I155" s="2">
        <f>D155+E155+F155+G155+H155</f>
        <v>0</v>
      </c>
    </row>
    <row r="156" spans="1:9" ht="15.75" x14ac:dyDescent="0.25">
      <c r="A156" s="125"/>
      <c r="B156" s="120"/>
      <c r="C156" s="11" t="s">
        <v>11</v>
      </c>
      <c r="D156" s="2">
        <f t="shared" si="64"/>
        <v>0</v>
      </c>
      <c r="E156" s="2">
        <f t="shared" si="64"/>
        <v>0</v>
      </c>
      <c r="F156" s="2">
        <f t="shared" si="64"/>
        <v>0</v>
      </c>
      <c r="G156" s="2">
        <f t="shared" si="64"/>
        <v>0</v>
      </c>
      <c r="H156" s="2">
        <f t="shared" si="64"/>
        <v>0</v>
      </c>
      <c r="I156" s="2">
        <f>D156+E156+F156+G156+H156</f>
        <v>0</v>
      </c>
    </row>
    <row r="157" spans="1:9" ht="15.75" x14ac:dyDescent="0.25">
      <c r="A157" s="125"/>
      <c r="B157" s="120"/>
      <c r="C157" s="11" t="s">
        <v>12</v>
      </c>
      <c r="D157" s="2">
        <f t="shared" si="64"/>
        <v>0</v>
      </c>
      <c r="E157" s="2">
        <f t="shared" si="64"/>
        <v>0</v>
      </c>
      <c r="F157" s="2">
        <f t="shared" si="64"/>
        <v>0</v>
      </c>
      <c r="G157" s="2">
        <f t="shared" si="64"/>
        <v>0</v>
      </c>
      <c r="H157" s="2">
        <f t="shared" si="64"/>
        <v>0</v>
      </c>
      <c r="I157" s="2">
        <f>D157+E157+F157+G157+H157</f>
        <v>0</v>
      </c>
    </row>
    <row r="158" spans="1:9" ht="15.75" x14ac:dyDescent="0.25">
      <c r="A158" s="125"/>
      <c r="B158" s="121"/>
      <c r="C158" s="11" t="s">
        <v>13</v>
      </c>
      <c r="D158" s="2">
        <f t="shared" si="64"/>
        <v>0</v>
      </c>
      <c r="E158" s="2">
        <f t="shared" si="64"/>
        <v>0</v>
      </c>
      <c r="F158" s="2">
        <f t="shared" si="64"/>
        <v>0</v>
      </c>
      <c r="G158" s="2">
        <f t="shared" si="64"/>
        <v>0</v>
      </c>
      <c r="H158" s="2">
        <f t="shared" si="64"/>
        <v>0</v>
      </c>
      <c r="I158" s="2">
        <f>D158+E158+F158+G158+H158</f>
        <v>0</v>
      </c>
    </row>
    <row r="159" spans="1:9" ht="15.75" x14ac:dyDescent="0.25">
      <c r="A159" s="117" t="s">
        <v>69</v>
      </c>
      <c r="B159" s="119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65">+D159+E159+F159+G159+H159</f>
        <v>10</v>
      </c>
    </row>
    <row r="160" spans="1:9" ht="15.75" x14ac:dyDescent="0.25">
      <c r="A160" s="118"/>
      <c r="B160" s="120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65"/>
        <v>10</v>
      </c>
    </row>
    <row r="161" spans="1:9" ht="15.75" x14ac:dyDescent="0.25">
      <c r="A161" s="118"/>
      <c r="B161" s="120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65"/>
        <v>0</v>
      </c>
    </row>
    <row r="162" spans="1:9" ht="15.75" x14ac:dyDescent="0.25">
      <c r="A162" s="118"/>
      <c r="B162" s="120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65"/>
        <v>0</v>
      </c>
    </row>
    <row r="163" spans="1:9" ht="15.75" x14ac:dyDescent="0.25">
      <c r="A163" s="118"/>
      <c r="B163" s="120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65"/>
        <v>0</v>
      </c>
    </row>
    <row r="164" spans="1:9" ht="15.75" x14ac:dyDescent="0.25">
      <c r="A164" s="118"/>
      <c r="B164" s="121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65"/>
        <v>0</v>
      </c>
    </row>
  </sheetData>
  <mergeCells count="67"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B21:B26"/>
    <mergeCell ref="A33:A38"/>
    <mergeCell ref="B33:B38"/>
    <mergeCell ref="A39:A44"/>
    <mergeCell ref="B39:B44"/>
    <mergeCell ref="A27:A32"/>
    <mergeCell ref="B27:B32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23:A128"/>
    <mergeCell ref="B123:B128"/>
    <mergeCell ref="A129:A134"/>
    <mergeCell ref="B129:B134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2022-11-02T03:02:57Z</dcterms:modified>
</cp:coreProperties>
</file>